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Инженерка" sheetId="1" r:id="rId1"/>
  </sheets>
  <definedNames>
    <definedName name="_xlnm.Print_Titles" localSheetId="0">'Инженерка'!$9:$11</definedName>
    <definedName name="_xlnm.Print_Area" localSheetId="0">'Инженерка'!$A$1:$K$84</definedName>
  </definedNames>
  <calcPr fullCalcOnLoad="1"/>
</workbook>
</file>

<file path=xl/sharedStrings.xml><?xml version="1.0" encoding="utf-8"?>
<sst xmlns="http://schemas.openxmlformats.org/spreadsheetml/2006/main" count="187" uniqueCount="95">
  <si>
    <t>кв.м.</t>
  </si>
  <si>
    <t>Единицы измерения</t>
  </si>
  <si>
    <t>2. Водоснабжение и водоотведение</t>
  </si>
  <si>
    <t>Всего по разделу жилищный фонд</t>
  </si>
  <si>
    <t>ВСЕГО ( указываются финансовые средства, направленные на выполнение всех видов работ</t>
  </si>
  <si>
    <t>ВСЕГО по разделу водоснабжения и водоотведения</t>
  </si>
  <si>
    <t>ВСЕГО по разделу жилищный фонд</t>
  </si>
  <si>
    <t>ВСЕГО по разделу приобретение топлива и ГСМ</t>
  </si>
  <si>
    <t>№
п\п</t>
  </si>
  <si>
    <t>Наименование работ</t>
  </si>
  <si>
    <t>Количество
объём</t>
  </si>
  <si>
    <t>Финансовые средства, тыс. руб.</t>
  </si>
  <si>
    <t>Бюджет 
автономного
округа</t>
  </si>
  <si>
    <t>Средства
предприятий</t>
  </si>
  <si>
    <t>Сроки
исполнения</t>
  </si>
  <si>
    <t>Ответственный 
исполнитель
Ф.И.О.</t>
  </si>
  <si>
    <t>Всего</t>
  </si>
  <si>
    <t>Итого</t>
  </si>
  <si>
    <t>км</t>
  </si>
  <si>
    <t>м2</t>
  </si>
  <si>
    <t>Итого:</t>
  </si>
  <si>
    <t>тонн</t>
  </si>
  <si>
    <t>км.</t>
  </si>
  <si>
    <t>ВСЕГО по разделу</t>
  </si>
  <si>
    <t>Местный
бюджет (софинансирование)</t>
  </si>
  <si>
    <t>Местный
бюджет (непрограммные средства)</t>
  </si>
  <si>
    <t>шт.</t>
  </si>
  <si>
    <t>Директор Шеркальского МП ЖКХ МО с.п.Шеркалы Шипицына Т.Г.</t>
  </si>
  <si>
    <t>Глава сельского поселения Шеркалы Мироненко Л.В.</t>
  </si>
  <si>
    <t>Приобретение ДТ (зимнее)</t>
  </si>
  <si>
    <t>ВСЕГО по муниципальному образованию сельское поселение Шеркалы</t>
  </si>
  <si>
    <t>т.</t>
  </si>
  <si>
    <t xml:space="preserve">Приложение </t>
  </si>
  <si>
    <t>к постановлению администрации</t>
  </si>
  <si>
    <t>сельского поселения Шеркалы</t>
  </si>
  <si>
    <t>ед.</t>
  </si>
  <si>
    <t>ВСЕГО по разделу прочие мероприятий</t>
  </si>
  <si>
    <t>1. Теплоснабжение</t>
  </si>
  <si>
    <t>ВСЕГО по разделу теплоснабжения</t>
  </si>
  <si>
    <t>1.1.</t>
  </si>
  <si>
    <t>3. Жилищный фонд</t>
  </si>
  <si>
    <t xml:space="preserve">3.1. Капитальный ремонт </t>
  </si>
  <si>
    <t>3.1.1.</t>
  </si>
  <si>
    <t xml:space="preserve">3.2. Плановый текущий ремонт </t>
  </si>
  <si>
    <t xml:space="preserve">4.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</si>
  <si>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5. ПРОЧИЕ МЕРОПРИЯТИЯ</t>
  </si>
  <si>
    <t>Ремонт ветхих сетей водоснабжения (летний водопровод)</t>
  </si>
  <si>
    <t>1.2.</t>
  </si>
  <si>
    <t>Промывка, гидравлическое испытание магистральных сетей теплоснабжения Шеркальского МП ЖКХ МО с.п. Шеркалы</t>
  </si>
  <si>
    <t>Планово-предупредительный ремонт котельного оборудования</t>
  </si>
  <si>
    <t>1.3.</t>
  </si>
  <si>
    <t>1.4.</t>
  </si>
  <si>
    <t>Поверка КИПа котельной Шеркальского МП ЖКХ МО с.п. Шеркалы</t>
  </si>
  <si>
    <t>2.1.</t>
  </si>
  <si>
    <t xml:space="preserve">ПЛАН МЕРОПРИЯТИЙ
по подготовке объектов жилищно-коммунального хозяйства к работе в осенне-зимний период 2023-2024 годов муниципального образования сельское поселение Шеркалы                                                                                                                                                                                     </t>
  </si>
  <si>
    <t>Ремонт контейнерного ограждения скважины ул. Мира, 69А</t>
  </si>
  <si>
    <t>30.07.2023 г.</t>
  </si>
  <si>
    <t>14.06.2023 г.</t>
  </si>
  <si>
    <t>25.08.2023 г.</t>
  </si>
  <si>
    <t>30.06.2023 г.</t>
  </si>
  <si>
    <t>31.03.2023 г.</t>
  </si>
  <si>
    <t>Текущий ремонт муниципального жилищного фонда</t>
  </si>
  <si>
    <t>01.10.2023 г.</t>
  </si>
  <si>
    <t>3.2.1.</t>
  </si>
  <si>
    <t>Капитальный ремонт муниципального жилищного фонда</t>
  </si>
  <si>
    <t>ул.Гладышева, д.43, кв.1</t>
  </si>
  <si>
    <t>ул.Гладышева, д.40, кв.1</t>
  </si>
  <si>
    <t>Оказание услуг по замене газового оборудования (газовые счетчики) в муниципальном жилом фонде с.Шеркалы по адресам:</t>
  </si>
  <si>
    <t>Приобретение газового оборудования (газовые горелки с комплектующими) для замены в  муниципальном жилом фонде с.Шеркалы  по адресам:</t>
  </si>
  <si>
    <t>ул.Нестерова, д.16, кв.1</t>
  </si>
  <si>
    <t>ул.Трудовая, д.4а, кв.2</t>
  </si>
  <si>
    <t>3.1.1.1.</t>
  </si>
  <si>
    <t>Оказание услуг по замене газового оборудования (газовые горелки) в муниципальном жилом фонде с.Шеркалы по адресам:</t>
  </si>
  <si>
    <t>3.1.1.3.</t>
  </si>
  <si>
    <t>3.1.1.2.</t>
  </si>
  <si>
    <t>Приобретение газового оборудования (газовые котлы с комплектующими) для замены в  муниципальном жилом фонде с.Шеркалы  по адресам:</t>
  </si>
  <si>
    <t>ул.Мира, д.43, кв.1</t>
  </si>
  <si>
    <t>ул.Мира, д.46, кв.2</t>
  </si>
  <si>
    <t>ул.Строителей, д.15 кв.3</t>
  </si>
  <si>
    <t>ул.Трудовая, д.4, кв.1</t>
  </si>
  <si>
    <t>ул.Мира, д.46, кв.1</t>
  </si>
  <si>
    <t>ул.Мира, д.46, кв.3</t>
  </si>
  <si>
    <t>ул.Строителей, д.9 кв.2</t>
  </si>
  <si>
    <t>3.1.1.4.</t>
  </si>
  <si>
    <t>3.1.1.5.</t>
  </si>
  <si>
    <t>Оказание услуг по замене газового оборудования (газовые котлы с комплектующими) в муниципальном жилом фонде с.Шеркалы по адресам:</t>
  </si>
  <si>
    <t>Капитальный ремонт системы инженерно-технического обеспечения (монтаж отопительной системы теплоснабжения с приобретением материала) по адресу:</t>
  </si>
  <si>
    <t>3.1.1.6.</t>
  </si>
  <si>
    <t>ул.Строителей, д.1 кв.2</t>
  </si>
  <si>
    <t>ул.Ангашупова, д.16, кв.1</t>
  </si>
  <si>
    <t>ул.Мира, д.30, кв.2</t>
  </si>
  <si>
    <t>ул.Строителей, д.1, кв.2</t>
  </si>
  <si>
    <t>3.1.1.7.</t>
  </si>
  <si>
    <t>31.12.2023 г.</t>
  </si>
  <si>
    <t>от «23» октября 2023 г. № 189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</si>
</sst>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mmm/yyyy"/>
    <numFmt numFmtId="182" formatCode="0.0000"/>
    <numFmt numFmtId="183" formatCode="#,##0.000_р_."/>
    <numFmt numFmtId="184" formatCode="#,##0.0"/>
    <numFmt numFmtId="185" formatCode="0.00000"/>
    <numFmt numFmtId="186" formatCode="0.000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33" borderId="11" xfId="0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left"/>
    </xf>
    <xf numFmtId="185" fontId="10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185" fontId="9" fillId="0" borderId="0" xfId="0" applyNumberFormat="1" applyFont="1" applyFill="1" applyAlignment="1">
      <alignment horizontal="left" vertical="center" wrapText="1"/>
    </xf>
    <xf numFmtId="185" fontId="8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174" fontId="5" fillId="32" borderId="10" xfId="0" applyNumberFormat="1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left" vertical="center" wrapText="1"/>
    </xf>
    <xf numFmtId="2" fontId="5" fillId="32" borderId="12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left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 shrinkToFit="1"/>
    </xf>
    <xf numFmtId="14" fontId="5" fillId="32" borderId="10" xfId="0" applyNumberFormat="1" applyFont="1" applyFill="1" applyBorder="1" applyAlignment="1">
      <alignment horizontal="center" vertical="center" wrapText="1" shrinkToFi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left" vertical="center" wrapText="1" shrinkToFit="1"/>
    </xf>
    <xf numFmtId="4" fontId="4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 shrinkToFit="1"/>
    </xf>
    <xf numFmtId="2" fontId="5" fillId="32" borderId="10" xfId="0" applyNumberFormat="1" applyFont="1" applyFill="1" applyBorder="1" applyAlignment="1">
      <alignment horizontal="center" vertical="center" wrapText="1" shrinkToFit="1"/>
    </xf>
    <xf numFmtId="1" fontId="5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1" fontId="5" fillId="32" borderId="10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left" vertical="center"/>
    </xf>
    <xf numFmtId="174" fontId="12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174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 shrinkToFit="1"/>
    </xf>
    <xf numFmtId="14" fontId="5" fillId="34" borderId="10" xfId="0" applyNumberFormat="1" applyFont="1" applyFill="1" applyBorder="1" applyAlignment="1">
      <alignment horizontal="center" vertical="center" wrapText="1" shrinkToFi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left" vertical="center" wrapText="1" shrinkToFit="1"/>
    </xf>
    <xf numFmtId="1" fontId="4" fillId="34" borderId="10" xfId="0" applyNumberFormat="1" applyFont="1" applyFill="1" applyBorder="1" applyAlignment="1">
      <alignment horizontal="center" vertical="center" wrapText="1" shrinkToFit="1"/>
    </xf>
    <xf numFmtId="0" fontId="5" fillId="32" borderId="11" xfId="0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center" vertical="center"/>
    </xf>
    <xf numFmtId="2" fontId="11" fillId="32" borderId="10" xfId="0" applyNumberFormat="1" applyFont="1" applyFill="1" applyBorder="1" applyAlignment="1">
      <alignment horizontal="center" vertical="center"/>
    </xf>
    <xf numFmtId="2" fontId="48" fillId="32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2" fontId="48" fillId="32" borderId="10" xfId="0" applyNumberFormat="1" applyFont="1" applyFill="1" applyBorder="1" applyAlignment="1">
      <alignment horizontal="left" vertical="center" wrapText="1"/>
    </xf>
    <xf numFmtId="2" fontId="49" fillId="32" borderId="10" xfId="0" applyNumberFormat="1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left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1" fontId="49" fillId="32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174" fontId="4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left" vertical="center" wrapText="1"/>
    </xf>
    <xf numFmtId="2" fontId="48" fillId="0" borderId="10" xfId="0" applyNumberFormat="1" applyFont="1" applyFill="1" applyBorder="1" applyAlignment="1">
      <alignment horizontal="center" vertical="center" wrapText="1" shrinkToFit="1"/>
    </xf>
    <xf numFmtId="49" fontId="49" fillId="32" borderId="10" xfId="0" applyNumberFormat="1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49" fillId="0" borderId="0" xfId="0" applyFont="1" applyAlignment="1">
      <alignment horizontal="right"/>
    </xf>
    <xf numFmtId="174" fontId="49" fillId="32" borderId="10" xfId="0" applyNumberFormat="1" applyFont="1" applyFill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0" borderId="12" xfId="0" applyNumberFormat="1" applyFont="1" applyFill="1" applyBorder="1" applyAlignment="1">
      <alignment horizontal="center" vertical="center" wrapText="1"/>
    </xf>
    <xf numFmtId="49" fontId="49" fillId="32" borderId="11" xfId="0" applyNumberFormat="1" applyFont="1" applyFill="1" applyBorder="1" applyAlignment="1">
      <alignment horizontal="center" vertical="center" wrapText="1"/>
    </xf>
    <xf numFmtId="49" fontId="49" fillId="32" borderId="14" xfId="0" applyNumberFormat="1" applyFont="1" applyFill="1" applyBorder="1" applyAlignment="1">
      <alignment horizontal="center" vertical="center" wrapText="1"/>
    </xf>
    <xf numFmtId="49" fontId="49" fillId="32" borderId="12" xfId="0" applyNumberFormat="1" applyFont="1" applyFill="1" applyBorder="1" applyAlignment="1">
      <alignment horizontal="center" vertical="center" wrapText="1"/>
    </xf>
    <xf numFmtId="2" fontId="49" fillId="32" borderId="11" xfId="0" applyNumberFormat="1" applyFont="1" applyFill="1" applyBorder="1" applyAlignment="1">
      <alignment horizontal="center" vertical="center" wrapText="1"/>
    </xf>
    <xf numFmtId="2" fontId="49" fillId="32" borderId="14" xfId="0" applyNumberFormat="1" applyFont="1" applyFill="1" applyBorder="1" applyAlignment="1">
      <alignment horizontal="center" vertical="center" wrapText="1"/>
    </xf>
    <xf numFmtId="2" fontId="49" fillId="32" borderId="12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 shrinkToFit="1"/>
    </xf>
    <xf numFmtId="2" fontId="4" fillId="34" borderId="16" xfId="0" applyNumberFormat="1" applyFont="1" applyFill="1" applyBorder="1" applyAlignment="1">
      <alignment horizontal="center" vertical="center" wrapText="1" shrinkToFit="1"/>
    </xf>
    <xf numFmtId="2" fontId="4" fillId="34" borderId="17" xfId="0" applyNumberFormat="1" applyFont="1" applyFill="1" applyBorder="1" applyAlignment="1">
      <alignment horizontal="center" vertical="center" wrapText="1" shrinkToFit="1"/>
    </xf>
    <xf numFmtId="2" fontId="4" fillId="32" borderId="15" xfId="0" applyNumberFormat="1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center" vertical="center" wrapText="1"/>
    </xf>
    <xf numFmtId="2" fontId="4" fillId="32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zoomScale="75" zoomScaleNormal="75" zoomScaleSheetLayoutView="75" zoomScalePageLayoutView="0" workbookViewId="0" topLeftCell="A1">
      <selection activeCell="N10" sqref="N10"/>
    </sheetView>
  </sheetViews>
  <sheetFormatPr defaultColWidth="9.00390625" defaultRowHeight="12.75"/>
  <cols>
    <col min="1" max="1" width="8.75390625" style="11" customWidth="1"/>
    <col min="2" max="2" width="69.625" style="11" customWidth="1"/>
    <col min="3" max="3" width="12.375" style="11" customWidth="1"/>
    <col min="4" max="4" width="13.625" style="11" customWidth="1"/>
    <col min="5" max="6" width="14.375" style="11" customWidth="1"/>
    <col min="7" max="7" width="16.625" style="11" customWidth="1"/>
    <col min="8" max="8" width="14.375" style="11" customWidth="1"/>
    <col min="9" max="9" width="14.375" style="27" customWidth="1"/>
    <col min="10" max="10" width="17.875" style="11" customWidth="1"/>
    <col min="11" max="11" width="38.375" style="11" customWidth="1"/>
    <col min="12" max="12" width="9.125" style="11" customWidth="1"/>
    <col min="13" max="13" width="12.125" style="11" bestFit="1" customWidth="1"/>
    <col min="14" max="16384" width="9.125" style="11" customWidth="1"/>
  </cols>
  <sheetData>
    <row r="1" spans="9:11" s="21" customFormat="1" ht="15" customHeight="1">
      <c r="I1" s="28"/>
      <c r="J1" s="22"/>
      <c r="K1" s="25" t="s">
        <v>32</v>
      </c>
    </row>
    <row r="2" spans="9:11" s="21" customFormat="1" ht="15.75">
      <c r="I2" s="29"/>
      <c r="J2" s="22"/>
      <c r="K2" s="25" t="s">
        <v>33</v>
      </c>
    </row>
    <row r="3" spans="9:11" s="21" customFormat="1" ht="15.75">
      <c r="I3" s="29"/>
      <c r="J3" s="22"/>
      <c r="K3" s="25" t="s">
        <v>34</v>
      </c>
    </row>
    <row r="4" spans="2:11" ht="15.75">
      <c r="B4" s="21"/>
      <c r="J4" s="21"/>
      <c r="K4" s="102" t="s">
        <v>94</v>
      </c>
    </row>
    <row r="5" ht="9" customHeight="1">
      <c r="B5" s="21"/>
    </row>
    <row r="6" spans="1:11" ht="12.75">
      <c r="A6" s="125" t="s">
        <v>54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20.2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9.75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customHeight="1">
      <c r="A9" s="119" t="s">
        <v>8</v>
      </c>
      <c r="B9" s="127" t="s">
        <v>9</v>
      </c>
      <c r="C9" s="119" t="s">
        <v>1</v>
      </c>
      <c r="D9" s="119" t="s">
        <v>10</v>
      </c>
      <c r="E9" s="121" t="s">
        <v>11</v>
      </c>
      <c r="F9" s="121"/>
      <c r="G9" s="121"/>
      <c r="H9" s="121"/>
      <c r="I9" s="121"/>
      <c r="J9" s="119" t="s">
        <v>14</v>
      </c>
      <c r="K9" s="119" t="s">
        <v>15</v>
      </c>
    </row>
    <row r="10" spans="1:11" ht="68.25" customHeight="1">
      <c r="A10" s="120"/>
      <c r="B10" s="120"/>
      <c r="C10" s="120"/>
      <c r="D10" s="120"/>
      <c r="E10" s="18" t="s">
        <v>12</v>
      </c>
      <c r="F10" s="18" t="s">
        <v>24</v>
      </c>
      <c r="G10" s="18" t="s">
        <v>25</v>
      </c>
      <c r="H10" s="18" t="s">
        <v>13</v>
      </c>
      <c r="I10" s="30" t="s">
        <v>16</v>
      </c>
      <c r="J10" s="120"/>
      <c r="K10" s="120"/>
    </row>
    <row r="11" spans="1:11" s="12" customFormat="1" ht="15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6</v>
      </c>
      <c r="H11" s="17">
        <v>7</v>
      </c>
      <c r="I11" s="35">
        <v>8</v>
      </c>
      <c r="J11" s="17">
        <v>9</v>
      </c>
      <c r="K11" s="16">
        <v>10</v>
      </c>
    </row>
    <row r="12" spans="1:11" s="12" customFormat="1" ht="15.75">
      <c r="A12" s="26"/>
      <c r="B12" s="116" t="s">
        <v>37</v>
      </c>
      <c r="C12" s="117"/>
      <c r="D12" s="117"/>
      <c r="E12" s="117"/>
      <c r="F12" s="117"/>
      <c r="G12" s="117"/>
      <c r="H12" s="117"/>
      <c r="I12" s="117"/>
      <c r="J12" s="117"/>
      <c r="K12" s="118"/>
    </row>
    <row r="13" spans="1:11" s="12" customFormat="1" ht="15.75">
      <c r="A13" s="26"/>
      <c r="B13" s="66" t="s">
        <v>38</v>
      </c>
      <c r="C13" s="67" t="s">
        <v>18</v>
      </c>
      <c r="D13" s="68">
        <v>1.88</v>
      </c>
      <c r="E13" s="69">
        <v>0</v>
      </c>
      <c r="F13" s="69">
        <v>0</v>
      </c>
      <c r="G13" s="69">
        <v>0</v>
      </c>
      <c r="H13" s="69">
        <f>H18</f>
        <v>257.52</v>
      </c>
      <c r="I13" s="69">
        <f>H13+G13+F13+E13</f>
        <v>257.52</v>
      </c>
      <c r="J13" s="67"/>
      <c r="K13" s="67"/>
    </row>
    <row r="14" spans="1:11" s="12" customFormat="1" ht="36" customHeight="1">
      <c r="A14" s="78" t="s">
        <v>39</v>
      </c>
      <c r="B14" s="40" t="s">
        <v>48</v>
      </c>
      <c r="C14" s="36" t="s">
        <v>18</v>
      </c>
      <c r="D14" s="39">
        <v>1.88</v>
      </c>
      <c r="E14" s="37">
        <v>0</v>
      </c>
      <c r="F14" s="37">
        <v>0</v>
      </c>
      <c r="G14" s="37">
        <v>0</v>
      </c>
      <c r="H14" s="37">
        <v>91</v>
      </c>
      <c r="I14" s="37">
        <f>H14</f>
        <v>91</v>
      </c>
      <c r="J14" s="36" t="s">
        <v>57</v>
      </c>
      <c r="K14" s="43" t="s">
        <v>27</v>
      </c>
    </row>
    <row r="15" spans="1:11" s="84" customFormat="1" ht="38.25" customHeight="1">
      <c r="A15" s="78" t="s">
        <v>47</v>
      </c>
      <c r="B15" s="59" t="s">
        <v>55</v>
      </c>
      <c r="C15" s="36" t="s">
        <v>26</v>
      </c>
      <c r="D15" s="60">
        <v>1</v>
      </c>
      <c r="E15" s="37">
        <v>0</v>
      </c>
      <c r="F15" s="37">
        <v>0</v>
      </c>
      <c r="G15" s="37">
        <v>0</v>
      </c>
      <c r="H15" s="37">
        <v>47.52</v>
      </c>
      <c r="I15" s="37">
        <f>H15</f>
        <v>47.52</v>
      </c>
      <c r="J15" s="83" t="s">
        <v>56</v>
      </c>
      <c r="K15" s="43" t="s">
        <v>27</v>
      </c>
    </row>
    <row r="16" spans="1:11" s="12" customFormat="1" ht="36.75" customHeight="1">
      <c r="A16" s="78" t="s">
        <v>50</v>
      </c>
      <c r="B16" s="59" t="s">
        <v>49</v>
      </c>
      <c r="C16" s="36"/>
      <c r="D16" s="60"/>
      <c r="E16" s="37">
        <v>0</v>
      </c>
      <c r="F16" s="37">
        <v>0</v>
      </c>
      <c r="G16" s="37">
        <v>0</v>
      </c>
      <c r="H16" s="37">
        <v>76</v>
      </c>
      <c r="I16" s="37">
        <f>H16</f>
        <v>76</v>
      </c>
      <c r="J16" s="83" t="s">
        <v>58</v>
      </c>
      <c r="K16" s="43" t="s">
        <v>27</v>
      </c>
    </row>
    <row r="17" spans="1:11" s="12" customFormat="1" ht="36" customHeight="1">
      <c r="A17" s="78" t="s">
        <v>51</v>
      </c>
      <c r="B17" s="59" t="s">
        <v>52</v>
      </c>
      <c r="C17" s="36" t="s">
        <v>26</v>
      </c>
      <c r="D17" s="93">
        <v>27</v>
      </c>
      <c r="E17" s="37">
        <v>0</v>
      </c>
      <c r="F17" s="37">
        <v>0</v>
      </c>
      <c r="G17" s="37">
        <v>0</v>
      </c>
      <c r="H17" s="37">
        <v>43</v>
      </c>
      <c r="I17" s="37">
        <f>H17</f>
        <v>43</v>
      </c>
      <c r="J17" s="83" t="s">
        <v>58</v>
      </c>
      <c r="K17" s="43" t="s">
        <v>27</v>
      </c>
    </row>
    <row r="18" spans="1:11" s="12" customFormat="1" ht="15.75">
      <c r="A18" s="17"/>
      <c r="B18" s="61" t="s">
        <v>20</v>
      </c>
      <c r="C18" s="20"/>
      <c r="D18" s="62"/>
      <c r="E18" s="20">
        <f>SUM(E14:E17)</f>
        <v>0</v>
      </c>
      <c r="F18" s="20">
        <f>SUM(F14:F17)</f>
        <v>0</v>
      </c>
      <c r="G18" s="20">
        <f>SUM(G14:G17)</f>
        <v>0</v>
      </c>
      <c r="H18" s="20">
        <f>SUM(H14:H17)</f>
        <v>257.52</v>
      </c>
      <c r="I18" s="20">
        <f>E18+F18+G18+H18</f>
        <v>257.52</v>
      </c>
      <c r="J18" s="36"/>
      <c r="K18" s="63"/>
    </row>
    <row r="19" spans="1:11" ht="15.75">
      <c r="A19" s="23"/>
      <c r="B19" s="122" t="s">
        <v>2</v>
      </c>
      <c r="C19" s="123"/>
      <c r="D19" s="123"/>
      <c r="E19" s="123"/>
      <c r="F19" s="123"/>
      <c r="G19" s="123"/>
      <c r="H19" s="123"/>
      <c r="I19" s="123"/>
      <c r="J19" s="123"/>
      <c r="K19" s="124"/>
    </row>
    <row r="20" spans="1:11" ht="15.75">
      <c r="A20" s="23"/>
      <c r="B20" s="70" t="s">
        <v>5</v>
      </c>
      <c r="C20" s="71" t="s">
        <v>18</v>
      </c>
      <c r="D20" s="72">
        <v>0.34</v>
      </c>
      <c r="E20" s="71">
        <v>0</v>
      </c>
      <c r="F20" s="71">
        <v>0</v>
      </c>
      <c r="G20" s="71">
        <v>0</v>
      </c>
      <c r="H20" s="71">
        <f>H21</f>
        <v>52.36</v>
      </c>
      <c r="I20" s="71">
        <f>I22</f>
        <v>52.36</v>
      </c>
      <c r="J20" s="71"/>
      <c r="K20" s="71"/>
    </row>
    <row r="21" spans="1:11" ht="38.25" customHeight="1">
      <c r="A21" s="1" t="s">
        <v>53</v>
      </c>
      <c r="B21" s="44" t="s">
        <v>46</v>
      </c>
      <c r="C21" s="19" t="s">
        <v>18</v>
      </c>
      <c r="D21" s="38">
        <v>0.34</v>
      </c>
      <c r="E21" s="19">
        <v>0</v>
      </c>
      <c r="F21" s="19">
        <v>0</v>
      </c>
      <c r="G21" s="19">
        <v>0</v>
      </c>
      <c r="H21" s="19">
        <v>52.36</v>
      </c>
      <c r="I21" s="19">
        <f>H21</f>
        <v>52.36</v>
      </c>
      <c r="J21" s="43" t="s">
        <v>59</v>
      </c>
      <c r="K21" s="43" t="s">
        <v>27</v>
      </c>
    </row>
    <row r="22" spans="1:11" ht="15.75">
      <c r="A22" s="1"/>
      <c r="B22" s="65" t="s">
        <v>20</v>
      </c>
      <c r="C22" s="20" t="s">
        <v>18</v>
      </c>
      <c r="D22" s="64">
        <v>0.34</v>
      </c>
      <c r="E22" s="20">
        <v>0</v>
      </c>
      <c r="F22" s="20">
        <v>0</v>
      </c>
      <c r="G22" s="20">
        <v>0</v>
      </c>
      <c r="H22" s="20">
        <v>52.36</v>
      </c>
      <c r="I22" s="20">
        <v>52.36</v>
      </c>
      <c r="J22" s="20"/>
      <c r="K22" s="20"/>
    </row>
    <row r="23" spans="1:11" ht="15.75">
      <c r="A23" s="23"/>
      <c r="B23" s="113" t="s">
        <v>40</v>
      </c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1" ht="15.75">
      <c r="A24" s="23"/>
      <c r="B24" s="91" t="s">
        <v>3</v>
      </c>
      <c r="C24" s="92" t="s">
        <v>19</v>
      </c>
      <c r="D24" s="92"/>
      <c r="E24" s="92">
        <f>+E63+E66</f>
        <v>0</v>
      </c>
      <c r="F24" s="92">
        <v>0</v>
      </c>
      <c r="G24" s="92">
        <v>1094</v>
      </c>
      <c r="H24" s="92">
        <f>+H63+H66</f>
        <v>0</v>
      </c>
      <c r="I24" s="92">
        <f>G24+H24</f>
        <v>1094</v>
      </c>
      <c r="J24" s="92"/>
      <c r="K24" s="24"/>
    </row>
    <row r="25" spans="1:11" ht="15.75">
      <c r="A25" s="1"/>
      <c r="B25" s="135" t="s">
        <v>41</v>
      </c>
      <c r="C25" s="136"/>
      <c r="D25" s="136"/>
      <c r="E25" s="136"/>
      <c r="F25" s="136"/>
      <c r="G25" s="136"/>
      <c r="H25" s="136"/>
      <c r="I25" s="136"/>
      <c r="J25" s="136"/>
      <c r="K25" s="137"/>
    </row>
    <row r="26" spans="1:11" ht="30.75" customHeight="1">
      <c r="A26" s="88" t="s">
        <v>42</v>
      </c>
      <c r="B26" s="99" t="s">
        <v>64</v>
      </c>
      <c r="C26" s="90" t="s">
        <v>19</v>
      </c>
      <c r="D26" s="90">
        <v>11670</v>
      </c>
      <c r="E26" s="90">
        <v>0</v>
      </c>
      <c r="F26" s="90">
        <v>0</v>
      </c>
      <c r="G26" s="90">
        <f>G27+G30+G33+G36+G44+G55+G61</f>
        <v>1094.0040000000001</v>
      </c>
      <c r="H26" s="90">
        <v>0</v>
      </c>
      <c r="I26" s="90">
        <f>G26</f>
        <v>1094.0040000000001</v>
      </c>
      <c r="J26" s="98" t="s">
        <v>62</v>
      </c>
      <c r="K26" s="90" t="s">
        <v>28</v>
      </c>
    </row>
    <row r="27" spans="1:11" ht="33" customHeight="1">
      <c r="A27" s="104" t="s">
        <v>71</v>
      </c>
      <c r="B27" s="100" t="s">
        <v>67</v>
      </c>
      <c r="C27" s="90" t="s">
        <v>26</v>
      </c>
      <c r="D27" s="90">
        <v>2</v>
      </c>
      <c r="E27" s="90">
        <v>0</v>
      </c>
      <c r="F27" s="90">
        <v>0</v>
      </c>
      <c r="G27" s="103">
        <f>G28+G29</f>
        <v>8.368</v>
      </c>
      <c r="H27" s="90">
        <v>0</v>
      </c>
      <c r="I27" s="103">
        <f>I28+I29</f>
        <v>8.368</v>
      </c>
      <c r="J27" s="107" t="s">
        <v>62</v>
      </c>
      <c r="K27" s="110" t="s">
        <v>28</v>
      </c>
    </row>
    <row r="28" spans="1:11" ht="30.75" customHeight="1">
      <c r="A28" s="105"/>
      <c r="B28" s="101" t="s">
        <v>65</v>
      </c>
      <c r="C28" s="90" t="s">
        <v>26</v>
      </c>
      <c r="D28" s="90">
        <v>1</v>
      </c>
      <c r="E28" s="90">
        <v>0</v>
      </c>
      <c r="F28" s="90">
        <v>0</v>
      </c>
      <c r="G28" s="103">
        <v>4.184</v>
      </c>
      <c r="H28" s="90">
        <v>0</v>
      </c>
      <c r="I28" s="103">
        <v>4.184</v>
      </c>
      <c r="J28" s="108"/>
      <c r="K28" s="111"/>
    </row>
    <row r="29" spans="1:11" ht="30.75" customHeight="1">
      <c r="A29" s="106"/>
      <c r="B29" s="101" t="s">
        <v>66</v>
      </c>
      <c r="C29" s="90" t="s">
        <v>26</v>
      </c>
      <c r="D29" s="90">
        <v>1</v>
      </c>
      <c r="E29" s="90">
        <v>0</v>
      </c>
      <c r="F29" s="90">
        <v>0</v>
      </c>
      <c r="G29" s="103">
        <v>4.184</v>
      </c>
      <c r="H29" s="90">
        <v>0</v>
      </c>
      <c r="I29" s="103">
        <v>4.184</v>
      </c>
      <c r="J29" s="109"/>
      <c r="K29" s="112"/>
    </row>
    <row r="30" spans="1:11" ht="51" customHeight="1">
      <c r="A30" s="104" t="s">
        <v>74</v>
      </c>
      <c r="B30" s="100" t="s">
        <v>68</v>
      </c>
      <c r="C30" s="90" t="s">
        <v>26</v>
      </c>
      <c r="D30" s="90">
        <v>3</v>
      </c>
      <c r="E30" s="90">
        <v>0</v>
      </c>
      <c r="F30" s="90">
        <v>0</v>
      </c>
      <c r="G30" s="90">
        <f>G31+G32</f>
        <v>9.09</v>
      </c>
      <c r="H30" s="90">
        <v>0</v>
      </c>
      <c r="I30" s="90">
        <f>I31+I32</f>
        <v>9.09</v>
      </c>
      <c r="J30" s="107" t="s">
        <v>62</v>
      </c>
      <c r="K30" s="110" t="s">
        <v>28</v>
      </c>
    </row>
    <row r="31" spans="1:11" ht="30.75" customHeight="1">
      <c r="A31" s="105"/>
      <c r="B31" s="101" t="s">
        <v>69</v>
      </c>
      <c r="C31" s="90" t="s">
        <v>26</v>
      </c>
      <c r="D31" s="90">
        <v>1</v>
      </c>
      <c r="E31" s="90">
        <v>0</v>
      </c>
      <c r="F31" s="90">
        <v>0</v>
      </c>
      <c r="G31" s="90">
        <v>3.03</v>
      </c>
      <c r="H31" s="90">
        <v>0</v>
      </c>
      <c r="I31" s="90">
        <v>3.03</v>
      </c>
      <c r="J31" s="108"/>
      <c r="K31" s="111"/>
    </row>
    <row r="32" spans="1:11" ht="30.75" customHeight="1">
      <c r="A32" s="106"/>
      <c r="B32" s="101" t="s">
        <v>70</v>
      </c>
      <c r="C32" s="90" t="s">
        <v>26</v>
      </c>
      <c r="D32" s="90">
        <v>2</v>
      </c>
      <c r="E32" s="90">
        <v>0</v>
      </c>
      <c r="F32" s="90">
        <v>0</v>
      </c>
      <c r="G32" s="90">
        <v>6.06</v>
      </c>
      <c r="H32" s="90">
        <v>0</v>
      </c>
      <c r="I32" s="90">
        <v>6.06</v>
      </c>
      <c r="J32" s="109"/>
      <c r="K32" s="112"/>
    </row>
    <row r="33" spans="1:11" ht="36" customHeight="1">
      <c r="A33" s="104" t="s">
        <v>73</v>
      </c>
      <c r="B33" s="100" t="s">
        <v>72</v>
      </c>
      <c r="C33" s="90" t="s">
        <v>26</v>
      </c>
      <c r="D33" s="90">
        <v>3</v>
      </c>
      <c r="E33" s="90">
        <v>0</v>
      </c>
      <c r="F33" s="90">
        <v>0</v>
      </c>
      <c r="G33" s="103">
        <f>G34+G35</f>
        <v>12.867999999999999</v>
      </c>
      <c r="H33" s="90">
        <v>0</v>
      </c>
      <c r="I33" s="103">
        <f>I34+I35</f>
        <v>12.867</v>
      </c>
      <c r="J33" s="107" t="s">
        <v>62</v>
      </c>
      <c r="K33" s="110" t="s">
        <v>28</v>
      </c>
    </row>
    <row r="34" spans="1:11" ht="30.75" customHeight="1">
      <c r="A34" s="105"/>
      <c r="B34" s="101" t="s">
        <v>69</v>
      </c>
      <c r="C34" s="90" t="s">
        <v>26</v>
      </c>
      <c r="D34" s="90">
        <v>1</v>
      </c>
      <c r="E34" s="90">
        <v>0</v>
      </c>
      <c r="F34" s="90">
        <v>0</v>
      </c>
      <c r="G34" s="103">
        <v>4.999</v>
      </c>
      <c r="H34" s="90">
        <v>0</v>
      </c>
      <c r="I34" s="103">
        <v>4.999</v>
      </c>
      <c r="J34" s="108"/>
      <c r="K34" s="111"/>
    </row>
    <row r="35" spans="1:11" ht="30.75" customHeight="1">
      <c r="A35" s="106"/>
      <c r="B35" s="101" t="s">
        <v>70</v>
      </c>
      <c r="C35" s="90" t="s">
        <v>26</v>
      </c>
      <c r="D35" s="90">
        <v>2</v>
      </c>
      <c r="E35" s="90">
        <v>0</v>
      </c>
      <c r="F35" s="90">
        <v>0</v>
      </c>
      <c r="G35" s="103">
        <v>7.869</v>
      </c>
      <c r="H35" s="90">
        <v>0</v>
      </c>
      <c r="I35" s="103">
        <v>7.868</v>
      </c>
      <c r="J35" s="109"/>
      <c r="K35" s="112"/>
    </row>
    <row r="36" spans="1:11" ht="54" customHeight="1">
      <c r="A36" s="104" t="s">
        <v>83</v>
      </c>
      <c r="B36" s="100" t="s">
        <v>75</v>
      </c>
      <c r="C36" s="90" t="s">
        <v>26</v>
      </c>
      <c r="D36" s="90">
        <v>7</v>
      </c>
      <c r="E36" s="90">
        <v>0</v>
      </c>
      <c r="F36" s="90">
        <v>0</v>
      </c>
      <c r="G36" s="90">
        <f>G37+G38+G39+G40+G41+G42+G43</f>
        <v>346.36</v>
      </c>
      <c r="H36" s="90">
        <v>0</v>
      </c>
      <c r="I36" s="90">
        <f>I37+I38+I39+I40+I41+I42+I43</f>
        <v>346.36</v>
      </c>
      <c r="J36" s="107" t="s">
        <v>62</v>
      </c>
      <c r="K36" s="110" t="s">
        <v>28</v>
      </c>
    </row>
    <row r="37" spans="1:11" ht="30.75" customHeight="1">
      <c r="A37" s="105"/>
      <c r="B37" s="100" t="s">
        <v>76</v>
      </c>
      <c r="C37" s="90" t="s">
        <v>26</v>
      </c>
      <c r="D37" s="90">
        <v>1</v>
      </c>
      <c r="E37" s="90">
        <v>0</v>
      </c>
      <c r="F37" s="90">
        <v>0</v>
      </c>
      <c r="G37" s="90">
        <v>49.48</v>
      </c>
      <c r="H37" s="90">
        <v>0</v>
      </c>
      <c r="I37" s="90">
        <v>49.48</v>
      </c>
      <c r="J37" s="108"/>
      <c r="K37" s="111"/>
    </row>
    <row r="38" spans="1:11" ht="30.75" customHeight="1">
      <c r="A38" s="105"/>
      <c r="B38" s="100" t="s">
        <v>77</v>
      </c>
      <c r="C38" s="90" t="s">
        <v>26</v>
      </c>
      <c r="D38" s="90">
        <v>1</v>
      </c>
      <c r="E38" s="90">
        <v>0</v>
      </c>
      <c r="F38" s="90">
        <v>0</v>
      </c>
      <c r="G38" s="90">
        <v>49.48</v>
      </c>
      <c r="H38" s="90">
        <v>0</v>
      </c>
      <c r="I38" s="90">
        <v>49.48</v>
      </c>
      <c r="J38" s="108"/>
      <c r="K38" s="111"/>
    </row>
    <row r="39" spans="1:11" ht="30.75" customHeight="1">
      <c r="A39" s="105"/>
      <c r="B39" s="100" t="s">
        <v>78</v>
      </c>
      <c r="C39" s="90" t="s">
        <v>26</v>
      </c>
      <c r="D39" s="90">
        <v>1</v>
      </c>
      <c r="E39" s="90">
        <v>0</v>
      </c>
      <c r="F39" s="90">
        <v>0</v>
      </c>
      <c r="G39" s="90">
        <v>49.48</v>
      </c>
      <c r="H39" s="90">
        <v>0</v>
      </c>
      <c r="I39" s="90">
        <v>49.48</v>
      </c>
      <c r="J39" s="108"/>
      <c r="K39" s="111"/>
    </row>
    <row r="40" spans="1:11" ht="30.75" customHeight="1">
      <c r="A40" s="105"/>
      <c r="B40" s="101" t="s">
        <v>79</v>
      </c>
      <c r="C40" s="90" t="s">
        <v>26</v>
      </c>
      <c r="D40" s="90">
        <v>1</v>
      </c>
      <c r="E40" s="90">
        <v>0</v>
      </c>
      <c r="F40" s="90">
        <v>0</v>
      </c>
      <c r="G40" s="90">
        <v>49.48</v>
      </c>
      <c r="H40" s="90">
        <v>0</v>
      </c>
      <c r="I40" s="90">
        <v>49.48</v>
      </c>
      <c r="J40" s="108"/>
      <c r="K40" s="111"/>
    </row>
    <row r="41" spans="1:11" ht="30.75" customHeight="1">
      <c r="A41" s="105"/>
      <c r="B41" s="100" t="s">
        <v>80</v>
      </c>
      <c r="C41" s="90" t="s">
        <v>26</v>
      </c>
      <c r="D41" s="90">
        <v>1</v>
      </c>
      <c r="E41" s="90">
        <v>0</v>
      </c>
      <c r="F41" s="90">
        <v>0</v>
      </c>
      <c r="G41" s="90">
        <v>49.48</v>
      </c>
      <c r="H41" s="90">
        <v>0</v>
      </c>
      <c r="I41" s="90">
        <v>49.48</v>
      </c>
      <c r="J41" s="108"/>
      <c r="K41" s="111"/>
    </row>
    <row r="42" spans="1:11" ht="30.75" customHeight="1">
      <c r="A42" s="105"/>
      <c r="B42" s="100" t="s">
        <v>81</v>
      </c>
      <c r="C42" s="90" t="s">
        <v>26</v>
      </c>
      <c r="D42" s="90">
        <v>1</v>
      </c>
      <c r="E42" s="90">
        <v>0</v>
      </c>
      <c r="F42" s="90">
        <v>0</v>
      </c>
      <c r="G42" s="90">
        <v>49.48</v>
      </c>
      <c r="H42" s="90">
        <v>0</v>
      </c>
      <c r="I42" s="90">
        <v>49.48</v>
      </c>
      <c r="J42" s="108"/>
      <c r="K42" s="111"/>
    </row>
    <row r="43" spans="1:11" ht="30.75" customHeight="1">
      <c r="A43" s="106"/>
      <c r="B43" s="100" t="s">
        <v>82</v>
      </c>
      <c r="C43" s="90" t="s">
        <v>26</v>
      </c>
      <c r="D43" s="90">
        <v>1</v>
      </c>
      <c r="E43" s="90">
        <v>0</v>
      </c>
      <c r="F43" s="90">
        <v>0</v>
      </c>
      <c r="G43" s="90">
        <v>49.48</v>
      </c>
      <c r="H43" s="90">
        <v>0</v>
      </c>
      <c r="I43" s="90">
        <v>49.48</v>
      </c>
      <c r="J43" s="109"/>
      <c r="K43" s="112"/>
    </row>
    <row r="44" spans="1:11" ht="51" customHeight="1">
      <c r="A44" s="104" t="s">
        <v>84</v>
      </c>
      <c r="B44" s="100" t="s">
        <v>85</v>
      </c>
      <c r="C44" s="90" t="s">
        <v>26</v>
      </c>
      <c r="D44" s="90">
        <v>7</v>
      </c>
      <c r="E44" s="90">
        <v>0</v>
      </c>
      <c r="F44" s="90">
        <v>0</v>
      </c>
      <c r="G44" s="103">
        <f>G45+G46+G47+G48+G49+G50+G51+G52+G53+G54</f>
        <v>86.25999999999999</v>
      </c>
      <c r="H44" s="90">
        <v>0</v>
      </c>
      <c r="I44" s="103">
        <f>I45+I46+I47+I48+I49+I50+I51+I52+I53+I54</f>
        <v>86.25999999999999</v>
      </c>
      <c r="J44" s="107" t="s">
        <v>62</v>
      </c>
      <c r="K44" s="110" t="s">
        <v>28</v>
      </c>
    </row>
    <row r="45" spans="1:11" ht="30.75" customHeight="1">
      <c r="A45" s="105"/>
      <c r="B45" s="100" t="s">
        <v>76</v>
      </c>
      <c r="C45" s="90" t="s">
        <v>26</v>
      </c>
      <c r="D45" s="90">
        <v>1</v>
      </c>
      <c r="E45" s="90">
        <v>0</v>
      </c>
      <c r="F45" s="90">
        <v>0</v>
      </c>
      <c r="G45" s="103">
        <v>6.105</v>
      </c>
      <c r="H45" s="90">
        <v>0</v>
      </c>
      <c r="I45" s="103">
        <v>6.105</v>
      </c>
      <c r="J45" s="108"/>
      <c r="K45" s="111"/>
    </row>
    <row r="46" spans="1:11" ht="30.75" customHeight="1">
      <c r="A46" s="105"/>
      <c r="B46" s="100" t="s">
        <v>89</v>
      </c>
      <c r="C46" s="90" t="s">
        <v>26</v>
      </c>
      <c r="D46" s="90">
        <v>1</v>
      </c>
      <c r="E46" s="90">
        <v>0</v>
      </c>
      <c r="F46" s="90">
        <v>0</v>
      </c>
      <c r="G46" s="103">
        <v>6.105</v>
      </c>
      <c r="H46" s="90">
        <v>0</v>
      </c>
      <c r="I46" s="103">
        <v>6.105</v>
      </c>
      <c r="J46" s="108"/>
      <c r="K46" s="111"/>
    </row>
    <row r="47" spans="1:11" ht="30.75" customHeight="1">
      <c r="A47" s="105"/>
      <c r="B47" s="100" t="s">
        <v>77</v>
      </c>
      <c r="C47" s="90" t="s">
        <v>26</v>
      </c>
      <c r="D47" s="90">
        <v>1</v>
      </c>
      <c r="E47" s="90">
        <v>0</v>
      </c>
      <c r="F47" s="90">
        <v>0</v>
      </c>
      <c r="G47" s="103">
        <v>9.532</v>
      </c>
      <c r="H47" s="90">
        <v>0</v>
      </c>
      <c r="I47" s="103">
        <v>9.532</v>
      </c>
      <c r="J47" s="108"/>
      <c r="K47" s="111"/>
    </row>
    <row r="48" spans="1:11" ht="30.75" customHeight="1">
      <c r="A48" s="105"/>
      <c r="B48" s="100" t="s">
        <v>78</v>
      </c>
      <c r="C48" s="90" t="s">
        <v>26</v>
      </c>
      <c r="D48" s="90">
        <v>1</v>
      </c>
      <c r="E48" s="90">
        <v>0</v>
      </c>
      <c r="F48" s="90">
        <v>0</v>
      </c>
      <c r="G48" s="103">
        <v>9.532</v>
      </c>
      <c r="H48" s="90">
        <v>0</v>
      </c>
      <c r="I48" s="103">
        <v>9.532</v>
      </c>
      <c r="J48" s="108"/>
      <c r="K48" s="111"/>
    </row>
    <row r="49" spans="1:11" ht="30.75" customHeight="1">
      <c r="A49" s="105"/>
      <c r="B49" s="101" t="s">
        <v>79</v>
      </c>
      <c r="C49" s="90" t="s">
        <v>26</v>
      </c>
      <c r="D49" s="90">
        <v>1</v>
      </c>
      <c r="E49" s="90">
        <v>0</v>
      </c>
      <c r="F49" s="90">
        <v>0</v>
      </c>
      <c r="G49" s="103">
        <v>7.326</v>
      </c>
      <c r="H49" s="90">
        <v>0</v>
      </c>
      <c r="I49" s="103">
        <v>7.326</v>
      </c>
      <c r="J49" s="108"/>
      <c r="K49" s="111"/>
    </row>
    <row r="50" spans="1:11" ht="30.75" customHeight="1">
      <c r="A50" s="105"/>
      <c r="B50" s="101" t="s">
        <v>90</v>
      </c>
      <c r="C50" s="90" t="s">
        <v>26</v>
      </c>
      <c r="D50" s="90">
        <v>1</v>
      </c>
      <c r="E50" s="90">
        <v>0</v>
      </c>
      <c r="F50" s="90">
        <v>0</v>
      </c>
      <c r="G50" s="103">
        <v>9.532</v>
      </c>
      <c r="H50" s="90">
        <v>0</v>
      </c>
      <c r="I50" s="103">
        <v>9.532</v>
      </c>
      <c r="J50" s="108"/>
      <c r="K50" s="111"/>
    </row>
    <row r="51" spans="1:11" ht="30.75" customHeight="1">
      <c r="A51" s="105"/>
      <c r="B51" s="100" t="s">
        <v>80</v>
      </c>
      <c r="C51" s="90" t="s">
        <v>26</v>
      </c>
      <c r="D51" s="90">
        <v>1</v>
      </c>
      <c r="E51" s="90">
        <v>0</v>
      </c>
      <c r="F51" s="90">
        <v>0</v>
      </c>
      <c r="G51" s="103">
        <v>9.532</v>
      </c>
      <c r="H51" s="90">
        <v>0</v>
      </c>
      <c r="I51" s="103">
        <v>9.532</v>
      </c>
      <c r="J51" s="108"/>
      <c r="K51" s="111"/>
    </row>
    <row r="52" spans="1:11" ht="30.75" customHeight="1">
      <c r="A52" s="105"/>
      <c r="B52" s="100" t="s">
        <v>81</v>
      </c>
      <c r="C52" s="90" t="s">
        <v>26</v>
      </c>
      <c r="D52" s="90">
        <v>1</v>
      </c>
      <c r="E52" s="90">
        <v>0</v>
      </c>
      <c r="F52" s="90">
        <v>0</v>
      </c>
      <c r="G52" s="103">
        <v>9.532</v>
      </c>
      <c r="H52" s="90">
        <v>0</v>
      </c>
      <c r="I52" s="103">
        <v>9.532</v>
      </c>
      <c r="J52" s="108"/>
      <c r="K52" s="111"/>
    </row>
    <row r="53" spans="1:11" ht="30.75" customHeight="1">
      <c r="A53" s="105"/>
      <c r="B53" s="100" t="s">
        <v>91</v>
      </c>
      <c r="C53" s="90" t="s">
        <v>26</v>
      </c>
      <c r="D53" s="90">
        <v>1</v>
      </c>
      <c r="E53" s="90">
        <v>0</v>
      </c>
      <c r="F53" s="90">
        <v>0</v>
      </c>
      <c r="G53" s="103">
        <v>9.532</v>
      </c>
      <c r="H53" s="90">
        <v>0</v>
      </c>
      <c r="I53" s="103">
        <v>9.532</v>
      </c>
      <c r="J53" s="108"/>
      <c r="K53" s="111"/>
    </row>
    <row r="54" spans="1:11" ht="30.75" customHeight="1">
      <c r="A54" s="106"/>
      <c r="B54" s="100" t="s">
        <v>82</v>
      </c>
      <c r="C54" s="90" t="s">
        <v>26</v>
      </c>
      <c r="D54" s="90">
        <v>1</v>
      </c>
      <c r="E54" s="90">
        <v>0</v>
      </c>
      <c r="F54" s="90">
        <v>0</v>
      </c>
      <c r="G54" s="103">
        <v>9.532</v>
      </c>
      <c r="H54" s="90">
        <v>0</v>
      </c>
      <c r="I54" s="103">
        <v>9.532</v>
      </c>
      <c r="J54" s="109"/>
      <c r="K54" s="112"/>
    </row>
    <row r="55" spans="1:11" ht="51" customHeight="1">
      <c r="A55" s="104" t="s">
        <v>87</v>
      </c>
      <c r="B55" s="100" t="s">
        <v>86</v>
      </c>
      <c r="C55" s="90" t="s">
        <v>26</v>
      </c>
      <c r="D55" s="90">
        <v>5</v>
      </c>
      <c r="E55" s="90">
        <v>0</v>
      </c>
      <c r="F55" s="90">
        <v>0</v>
      </c>
      <c r="G55" s="103">
        <f>G56+G57+G58+G59+G60</f>
        <v>588.618</v>
      </c>
      <c r="H55" s="90">
        <v>0</v>
      </c>
      <c r="I55" s="103">
        <f>I56+I57+I58+I59+I60</f>
        <v>588.618</v>
      </c>
      <c r="J55" s="107" t="s">
        <v>62</v>
      </c>
      <c r="K55" s="110" t="s">
        <v>28</v>
      </c>
    </row>
    <row r="56" spans="1:11" ht="30.75" customHeight="1">
      <c r="A56" s="105"/>
      <c r="B56" s="100" t="s">
        <v>77</v>
      </c>
      <c r="C56" s="90" t="s">
        <v>26</v>
      </c>
      <c r="D56" s="90">
        <v>1</v>
      </c>
      <c r="E56" s="90">
        <v>0</v>
      </c>
      <c r="F56" s="90">
        <v>0</v>
      </c>
      <c r="G56" s="103">
        <v>92.407</v>
      </c>
      <c r="H56" s="103">
        <v>0</v>
      </c>
      <c r="I56" s="103">
        <v>92.407</v>
      </c>
      <c r="J56" s="108"/>
      <c r="K56" s="111"/>
    </row>
    <row r="57" spans="1:11" ht="30.75" customHeight="1">
      <c r="A57" s="105"/>
      <c r="B57" s="100" t="s">
        <v>88</v>
      </c>
      <c r="C57" s="90" t="s">
        <v>26</v>
      </c>
      <c r="D57" s="90">
        <v>1</v>
      </c>
      <c r="E57" s="90">
        <v>0</v>
      </c>
      <c r="F57" s="90">
        <v>0</v>
      </c>
      <c r="G57" s="103">
        <v>123.346</v>
      </c>
      <c r="H57" s="90">
        <v>0</v>
      </c>
      <c r="I57" s="103">
        <v>123.346</v>
      </c>
      <c r="J57" s="108"/>
      <c r="K57" s="111"/>
    </row>
    <row r="58" spans="1:11" ht="30.75" customHeight="1">
      <c r="A58" s="105"/>
      <c r="B58" s="100" t="s">
        <v>80</v>
      </c>
      <c r="C58" s="90" t="s">
        <v>26</v>
      </c>
      <c r="D58" s="90">
        <v>1</v>
      </c>
      <c r="E58" s="90">
        <v>0</v>
      </c>
      <c r="F58" s="90">
        <v>0</v>
      </c>
      <c r="G58" s="103">
        <v>129.684</v>
      </c>
      <c r="H58" s="90">
        <v>0</v>
      </c>
      <c r="I58" s="103">
        <v>129.684</v>
      </c>
      <c r="J58" s="108"/>
      <c r="K58" s="111"/>
    </row>
    <row r="59" spans="1:11" ht="30.75" customHeight="1">
      <c r="A59" s="105"/>
      <c r="B59" s="100" t="s">
        <v>81</v>
      </c>
      <c r="C59" s="90" t="s">
        <v>26</v>
      </c>
      <c r="D59" s="90">
        <v>1</v>
      </c>
      <c r="E59" s="90">
        <v>0</v>
      </c>
      <c r="F59" s="90">
        <v>0</v>
      </c>
      <c r="G59" s="103">
        <v>104.651</v>
      </c>
      <c r="H59" s="90">
        <v>0</v>
      </c>
      <c r="I59" s="103">
        <v>104.651</v>
      </c>
      <c r="J59" s="108"/>
      <c r="K59" s="111"/>
    </row>
    <row r="60" spans="1:11" ht="30.75" customHeight="1">
      <c r="A60" s="106"/>
      <c r="B60" s="100" t="s">
        <v>82</v>
      </c>
      <c r="C60" s="90" t="s">
        <v>26</v>
      </c>
      <c r="D60" s="90">
        <v>1</v>
      </c>
      <c r="E60" s="90">
        <v>0</v>
      </c>
      <c r="F60" s="90">
        <v>0</v>
      </c>
      <c r="G60" s="90">
        <v>138.53</v>
      </c>
      <c r="H60" s="90">
        <v>0</v>
      </c>
      <c r="I60" s="90">
        <v>138.53</v>
      </c>
      <c r="J60" s="109"/>
      <c r="K60" s="112"/>
    </row>
    <row r="61" spans="1:11" ht="36" customHeight="1">
      <c r="A61" s="104" t="s">
        <v>92</v>
      </c>
      <c r="B61" s="100" t="s">
        <v>75</v>
      </c>
      <c r="C61" s="90" t="s">
        <v>26</v>
      </c>
      <c r="D61" s="90">
        <v>1</v>
      </c>
      <c r="E61" s="90">
        <v>0</v>
      </c>
      <c r="F61" s="90">
        <v>0</v>
      </c>
      <c r="G61" s="90">
        <v>42.44</v>
      </c>
      <c r="H61" s="90">
        <v>0</v>
      </c>
      <c r="I61" s="90">
        <v>42.44</v>
      </c>
      <c r="J61" s="107" t="s">
        <v>93</v>
      </c>
      <c r="K61" s="110" t="s">
        <v>28</v>
      </c>
    </row>
    <row r="62" spans="1:11" ht="30.75" customHeight="1">
      <c r="A62" s="106"/>
      <c r="B62" s="100" t="s">
        <v>90</v>
      </c>
      <c r="C62" s="90" t="s">
        <v>26</v>
      </c>
      <c r="D62" s="90">
        <v>1</v>
      </c>
      <c r="E62" s="90">
        <v>0</v>
      </c>
      <c r="F62" s="90">
        <v>0</v>
      </c>
      <c r="G62" s="90">
        <v>42.44</v>
      </c>
      <c r="H62" s="90">
        <v>0</v>
      </c>
      <c r="I62" s="90">
        <v>42.44</v>
      </c>
      <c r="J62" s="109"/>
      <c r="K62" s="112"/>
    </row>
    <row r="63" spans="1:11" ht="15.75">
      <c r="A63" s="88"/>
      <c r="B63" s="89" t="s">
        <v>17</v>
      </c>
      <c r="C63" s="87" t="s">
        <v>19</v>
      </c>
      <c r="D63" s="87">
        <v>11670</v>
      </c>
      <c r="E63" s="87">
        <f>SUM(E26:E26)</f>
        <v>0</v>
      </c>
      <c r="F63" s="87">
        <v>0</v>
      </c>
      <c r="G63" s="87">
        <v>1094</v>
      </c>
      <c r="H63" s="87">
        <f>SUM(H26:H26)</f>
        <v>0</v>
      </c>
      <c r="I63" s="87">
        <v>1094</v>
      </c>
      <c r="J63" s="87"/>
      <c r="K63" s="87"/>
    </row>
    <row r="64" spans="1:11" ht="15.75">
      <c r="A64" s="1"/>
      <c r="B64" s="135" t="s">
        <v>43</v>
      </c>
      <c r="C64" s="136"/>
      <c r="D64" s="136"/>
      <c r="E64" s="136"/>
      <c r="F64" s="136"/>
      <c r="G64" s="136"/>
      <c r="H64" s="136"/>
      <c r="I64" s="136"/>
      <c r="J64" s="136"/>
      <c r="K64" s="137"/>
    </row>
    <row r="65" spans="1:11" ht="15.75">
      <c r="A65" s="1" t="s">
        <v>63</v>
      </c>
      <c r="B65" s="41" t="s">
        <v>61</v>
      </c>
      <c r="C65" s="19" t="s">
        <v>19</v>
      </c>
      <c r="D65" s="86">
        <v>0</v>
      </c>
      <c r="E65" s="19">
        <v>0</v>
      </c>
      <c r="F65" s="42">
        <v>0</v>
      </c>
      <c r="G65" s="42">
        <v>0</v>
      </c>
      <c r="H65" s="80">
        <v>0</v>
      </c>
      <c r="I65" s="80">
        <f>H65</f>
        <v>0</v>
      </c>
      <c r="J65" s="43"/>
      <c r="K65" s="43"/>
    </row>
    <row r="66" spans="1:11" ht="15.75" customHeight="1">
      <c r="A66" s="1"/>
      <c r="B66" s="45" t="s">
        <v>17</v>
      </c>
      <c r="C66" s="20" t="s">
        <v>19</v>
      </c>
      <c r="D66" s="81">
        <f>SUM(D65:D65)</f>
        <v>0</v>
      </c>
      <c r="E66" s="20">
        <f>SUM(E65:E65)</f>
        <v>0</v>
      </c>
      <c r="F66" s="46">
        <v>0</v>
      </c>
      <c r="G66" s="20">
        <v>0</v>
      </c>
      <c r="H66" s="81">
        <v>0</v>
      </c>
      <c r="I66" s="81">
        <v>0</v>
      </c>
      <c r="J66" s="47"/>
      <c r="K66" s="47"/>
    </row>
    <row r="67" spans="1:11" ht="15.75">
      <c r="A67" s="23"/>
      <c r="B67" s="132" t="s">
        <v>44</v>
      </c>
      <c r="C67" s="133"/>
      <c r="D67" s="133"/>
      <c r="E67" s="133"/>
      <c r="F67" s="133"/>
      <c r="G67" s="133"/>
      <c r="H67" s="133"/>
      <c r="I67" s="133"/>
      <c r="J67" s="133"/>
      <c r="K67" s="134"/>
    </row>
    <row r="68" spans="1:11" ht="15.75" customHeight="1">
      <c r="A68" s="23"/>
      <c r="B68" s="70" t="s">
        <v>23</v>
      </c>
      <c r="C68" s="73" t="s">
        <v>31</v>
      </c>
      <c r="D68" s="73">
        <f>D70</f>
        <v>2.2</v>
      </c>
      <c r="E68" s="73">
        <v>0</v>
      </c>
      <c r="F68" s="73">
        <v>0</v>
      </c>
      <c r="G68" s="73">
        <v>0</v>
      </c>
      <c r="H68" s="73">
        <f>H69</f>
        <v>122.672</v>
      </c>
      <c r="I68" s="73">
        <f>H68</f>
        <v>122.672</v>
      </c>
      <c r="J68" s="74"/>
      <c r="K68" s="75"/>
    </row>
    <row r="69" spans="1:11" ht="15.75" customHeight="1">
      <c r="A69" s="1"/>
      <c r="B69" s="51" t="s">
        <v>29</v>
      </c>
      <c r="C69" s="50" t="s">
        <v>31</v>
      </c>
      <c r="D69" s="50">
        <v>2.2</v>
      </c>
      <c r="E69" s="52">
        <v>0</v>
      </c>
      <c r="F69" s="52">
        <v>0</v>
      </c>
      <c r="G69" s="52">
        <v>0</v>
      </c>
      <c r="H69" s="50">
        <v>122.672</v>
      </c>
      <c r="I69" s="19">
        <f>H69</f>
        <v>122.672</v>
      </c>
      <c r="J69" s="85" t="s">
        <v>60</v>
      </c>
      <c r="K69" s="43" t="s">
        <v>27</v>
      </c>
    </row>
    <row r="70" spans="1:11" ht="15.75">
      <c r="A70" s="1"/>
      <c r="B70" s="53" t="s">
        <v>17</v>
      </c>
      <c r="C70" s="48" t="s">
        <v>31</v>
      </c>
      <c r="D70" s="48">
        <f>D69</f>
        <v>2.2</v>
      </c>
      <c r="E70" s="48">
        <f>SUM(E68:E68)</f>
        <v>0</v>
      </c>
      <c r="F70" s="48">
        <v>0</v>
      </c>
      <c r="G70" s="48">
        <f>SUM(G68:G68)</f>
        <v>0</v>
      </c>
      <c r="H70" s="54">
        <f>H69</f>
        <v>122.672</v>
      </c>
      <c r="I70" s="20">
        <f>H70</f>
        <v>122.672</v>
      </c>
      <c r="J70" s="55"/>
      <c r="K70" s="56"/>
    </row>
    <row r="71" spans="1:11" ht="15.75">
      <c r="A71" s="79"/>
      <c r="B71" s="132" t="s">
        <v>45</v>
      </c>
      <c r="C71" s="133"/>
      <c r="D71" s="133"/>
      <c r="E71" s="133"/>
      <c r="F71" s="133"/>
      <c r="G71" s="133"/>
      <c r="H71" s="133"/>
      <c r="I71" s="133"/>
      <c r="J71" s="133"/>
      <c r="K71" s="134"/>
    </row>
    <row r="72" spans="1:11" ht="15.75">
      <c r="A72" s="23"/>
      <c r="B72" s="76" t="s">
        <v>23</v>
      </c>
      <c r="C72" s="73" t="s">
        <v>35</v>
      </c>
      <c r="D72" s="77">
        <v>0</v>
      </c>
      <c r="E72" s="73">
        <v>0</v>
      </c>
      <c r="F72" s="73">
        <v>0</v>
      </c>
      <c r="G72" s="73">
        <f>G73</f>
        <v>0</v>
      </c>
      <c r="H72" s="73">
        <f>H73</f>
        <v>0</v>
      </c>
      <c r="I72" s="73">
        <f>I73</f>
        <v>0</v>
      </c>
      <c r="J72" s="73"/>
      <c r="K72" s="73"/>
    </row>
    <row r="73" spans="1:11" ht="15.75">
      <c r="A73" s="1"/>
      <c r="B73" s="41"/>
      <c r="C73" s="19" t="s">
        <v>35</v>
      </c>
      <c r="D73" s="57">
        <v>0</v>
      </c>
      <c r="E73" s="50">
        <v>0</v>
      </c>
      <c r="F73" s="50">
        <v>0</v>
      </c>
      <c r="G73" s="19">
        <v>0</v>
      </c>
      <c r="H73" s="50">
        <v>0</v>
      </c>
      <c r="I73" s="19">
        <v>0</v>
      </c>
      <c r="J73" s="49"/>
      <c r="K73" s="43"/>
    </row>
    <row r="74" spans="1:11" ht="15.75" customHeight="1">
      <c r="A74" s="1"/>
      <c r="B74" s="45" t="s">
        <v>17</v>
      </c>
      <c r="C74" s="20" t="s">
        <v>35</v>
      </c>
      <c r="D74" s="58">
        <v>0</v>
      </c>
      <c r="E74" s="54">
        <v>0</v>
      </c>
      <c r="F74" s="54">
        <v>0</v>
      </c>
      <c r="G74" s="20">
        <v>0</v>
      </c>
      <c r="H74" s="54">
        <v>0</v>
      </c>
      <c r="I74" s="20">
        <v>0</v>
      </c>
      <c r="J74" s="55"/>
      <c r="K74" s="47"/>
    </row>
    <row r="75" spans="1:11" ht="15.75">
      <c r="A75" s="1"/>
      <c r="B75" s="129" t="s">
        <v>4</v>
      </c>
      <c r="C75" s="130"/>
      <c r="D75" s="130"/>
      <c r="E75" s="130"/>
      <c r="F75" s="130"/>
      <c r="G75" s="130"/>
      <c r="H75" s="130"/>
      <c r="I75" s="130"/>
      <c r="J75" s="130"/>
      <c r="K75" s="131"/>
    </row>
    <row r="76" spans="1:11" ht="15.75">
      <c r="A76" s="1"/>
      <c r="B76" s="15" t="s">
        <v>38</v>
      </c>
      <c r="C76" s="94" t="s">
        <v>22</v>
      </c>
      <c r="D76" s="95">
        <v>1.88</v>
      </c>
      <c r="E76" s="94">
        <f>E18</f>
        <v>0</v>
      </c>
      <c r="F76" s="94">
        <f>F18</f>
        <v>0</v>
      </c>
      <c r="G76" s="94">
        <f>G18</f>
        <v>0</v>
      </c>
      <c r="H76" s="94">
        <f>H18</f>
        <v>257.52</v>
      </c>
      <c r="I76" s="94">
        <f>I18</f>
        <v>257.52</v>
      </c>
      <c r="J76" s="3"/>
      <c r="K76" s="3"/>
    </row>
    <row r="77" spans="1:11" ht="15.75">
      <c r="A77" s="1"/>
      <c r="B77" s="15" t="s">
        <v>5</v>
      </c>
      <c r="C77" s="94" t="s">
        <v>22</v>
      </c>
      <c r="D77" s="95">
        <v>0.34</v>
      </c>
      <c r="E77" s="94">
        <v>0</v>
      </c>
      <c r="F77" s="94">
        <v>0</v>
      </c>
      <c r="G77" s="94">
        <v>0</v>
      </c>
      <c r="H77" s="94">
        <f>+H21</f>
        <v>52.36</v>
      </c>
      <c r="I77" s="94">
        <f>H77</f>
        <v>52.36</v>
      </c>
      <c r="J77" s="3"/>
      <c r="K77" s="3"/>
    </row>
    <row r="78" spans="1:11" ht="15.75">
      <c r="A78" s="1"/>
      <c r="B78" s="96" t="s">
        <v>6</v>
      </c>
      <c r="C78" s="94" t="s">
        <v>0</v>
      </c>
      <c r="D78" s="94">
        <v>11670</v>
      </c>
      <c r="E78" s="94">
        <v>0</v>
      </c>
      <c r="F78" s="94">
        <v>0</v>
      </c>
      <c r="G78" s="94">
        <f>G24</f>
        <v>1094</v>
      </c>
      <c r="H78" s="94">
        <f>H24</f>
        <v>0</v>
      </c>
      <c r="I78" s="94">
        <f>I24</f>
        <v>1094</v>
      </c>
      <c r="J78" s="3"/>
      <c r="K78" s="3"/>
    </row>
    <row r="79" spans="1:11" ht="15.75">
      <c r="A79" s="1"/>
      <c r="B79" s="96" t="s">
        <v>7</v>
      </c>
      <c r="C79" s="94" t="s">
        <v>21</v>
      </c>
      <c r="D79" s="97">
        <v>2.2</v>
      </c>
      <c r="E79" s="97">
        <v>0</v>
      </c>
      <c r="F79" s="97">
        <v>0</v>
      </c>
      <c r="G79" s="97">
        <v>0</v>
      </c>
      <c r="H79" s="97">
        <f>H69</f>
        <v>122.672</v>
      </c>
      <c r="I79" s="97">
        <f>H79</f>
        <v>122.672</v>
      </c>
      <c r="K79" s="3"/>
    </row>
    <row r="80" spans="1:11" ht="15.75">
      <c r="A80" s="1"/>
      <c r="B80" s="96" t="s">
        <v>36</v>
      </c>
      <c r="C80" s="94" t="s">
        <v>35</v>
      </c>
      <c r="D80" s="97">
        <v>0</v>
      </c>
      <c r="E80" s="97">
        <v>0</v>
      </c>
      <c r="F80" s="97">
        <v>0</v>
      </c>
      <c r="G80" s="97">
        <f>G72</f>
        <v>0</v>
      </c>
      <c r="H80" s="97">
        <f>H72</f>
        <v>0</v>
      </c>
      <c r="I80" s="97">
        <f>I72</f>
        <v>0</v>
      </c>
      <c r="K80" s="3"/>
    </row>
    <row r="81" spans="1:11" ht="31.5">
      <c r="A81" s="5"/>
      <c r="B81" s="2" t="s">
        <v>30</v>
      </c>
      <c r="C81" s="82"/>
      <c r="D81" s="82"/>
      <c r="E81" s="97">
        <f>E76</f>
        <v>0</v>
      </c>
      <c r="F81" s="97">
        <f>F76</f>
        <v>0</v>
      </c>
      <c r="G81" s="94">
        <f>SUM(G77:G80)</f>
        <v>1094</v>
      </c>
      <c r="H81" s="94">
        <f>SUM(H76:H80)</f>
        <v>432.552</v>
      </c>
      <c r="I81" s="94">
        <f>SUM(I76:I80)</f>
        <v>1526.5520000000001</v>
      </c>
      <c r="J81" s="3"/>
      <c r="K81" s="4"/>
    </row>
    <row r="82" spans="1:11" ht="15.75">
      <c r="A82" s="6"/>
      <c r="B82" s="7"/>
      <c r="C82" s="7"/>
      <c r="D82" s="7"/>
      <c r="E82" s="8"/>
      <c r="F82" s="8"/>
      <c r="G82" s="8"/>
      <c r="H82" s="8"/>
      <c r="I82" s="31"/>
      <c r="J82" s="8"/>
      <c r="K82" s="8"/>
    </row>
    <row r="83" spans="1:11" ht="15.75">
      <c r="A83" s="6"/>
      <c r="B83" s="9"/>
      <c r="C83" s="9"/>
      <c r="D83" s="9"/>
      <c r="E83" s="9"/>
      <c r="F83" s="9"/>
      <c r="G83" s="9"/>
      <c r="H83" s="10"/>
      <c r="I83" s="31"/>
      <c r="J83" s="128"/>
      <c r="K83" s="128"/>
    </row>
    <row r="84" spans="1:11" ht="15.75">
      <c r="A84" s="13"/>
      <c r="B84" s="14"/>
      <c r="C84" s="14"/>
      <c r="D84" s="14"/>
      <c r="E84" s="14"/>
      <c r="F84" s="14"/>
      <c r="G84" s="33"/>
      <c r="H84" s="14"/>
      <c r="I84" s="32"/>
      <c r="J84" s="13"/>
      <c r="K84" s="13"/>
    </row>
    <row r="85" ht="12.75">
      <c r="J85" s="27"/>
    </row>
    <row r="86" ht="12.75">
      <c r="E86" s="27"/>
    </row>
    <row r="87" ht="12.75">
      <c r="G87" s="34"/>
    </row>
    <row r="88" spans="7:11" ht="12.75">
      <c r="G88" s="27"/>
      <c r="H88" s="27"/>
      <c r="K88" s="27"/>
    </row>
    <row r="89" ht="12.75">
      <c r="H89" s="27"/>
    </row>
    <row r="93" ht="12.75">
      <c r="J93" s="27"/>
    </row>
  </sheetData>
  <sheetProtection/>
  <mergeCells count="38">
    <mergeCell ref="A61:A62"/>
    <mergeCell ref="J61:J62"/>
    <mergeCell ref="K61:K62"/>
    <mergeCell ref="A6:K8"/>
    <mergeCell ref="A9:A10"/>
    <mergeCell ref="D9:D10"/>
    <mergeCell ref="B9:B10"/>
    <mergeCell ref="J83:K83"/>
    <mergeCell ref="B75:K75"/>
    <mergeCell ref="B67:K67"/>
    <mergeCell ref="B64:K64"/>
    <mergeCell ref="B71:K71"/>
    <mergeCell ref="B25:K25"/>
    <mergeCell ref="B23:K23"/>
    <mergeCell ref="B12:K12"/>
    <mergeCell ref="K9:K10"/>
    <mergeCell ref="C9:C10"/>
    <mergeCell ref="A27:A29"/>
    <mergeCell ref="J27:J29"/>
    <mergeCell ref="K27:K29"/>
    <mergeCell ref="E9:I9"/>
    <mergeCell ref="B19:K19"/>
    <mergeCell ref="J9:J10"/>
    <mergeCell ref="A30:A32"/>
    <mergeCell ref="K30:K32"/>
    <mergeCell ref="J30:J32"/>
    <mergeCell ref="A33:A35"/>
    <mergeCell ref="J33:J35"/>
    <mergeCell ref="K33:K35"/>
    <mergeCell ref="A55:A60"/>
    <mergeCell ref="J55:J60"/>
    <mergeCell ref="K55:K60"/>
    <mergeCell ref="A36:A43"/>
    <mergeCell ref="J36:J43"/>
    <mergeCell ref="K36:K43"/>
    <mergeCell ref="A44:A54"/>
    <mergeCell ref="J44:J54"/>
    <mergeCell ref="K44:K54"/>
  </mergeCells>
  <printOptions/>
  <pageMargins left="0.5905511811023623" right="0.1968503937007874" top="0.4330708661417323" bottom="0.35433070866141736" header="0.1968503937007874" footer="0.66929133858267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Shera</cp:lastModifiedBy>
  <cp:lastPrinted>2023-10-25T07:44:49Z</cp:lastPrinted>
  <dcterms:created xsi:type="dcterms:W3CDTF">2006-02-22T06:08:51Z</dcterms:created>
  <dcterms:modified xsi:type="dcterms:W3CDTF">2023-10-25T07:47:55Z</dcterms:modified>
  <cp:category/>
  <cp:version/>
  <cp:contentType/>
  <cp:contentStatus/>
</cp:coreProperties>
</file>