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8" activeTab="0"/>
  </bookViews>
  <sheets>
    <sheet name="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34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  <comment ref="J134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<sst xmlns="http://schemas.openxmlformats.org/spreadsheetml/2006/main" count="361" uniqueCount="152">
  <si>
    <t>Наименование</t>
  </si>
  <si>
    <t>Рз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</si>
  <si>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</si>
  <si>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</si>
  <si>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</si>
  <si>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</si>
  <si>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</si>
  <si>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Культура</t>
  </si>
  <si>
    <t>ВСЕГО</t>
  </si>
  <si>
    <t>ЦСР</t>
  </si>
  <si>
    <t>Благоустройство</t>
  </si>
  <si>
    <t>Жилищное  хозяйство</t>
  </si>
  <si>
    <t>Жилищно-коммунальное  хозяйство</t>
  </si>
  <si>
    <t>Национальная оборона</t>
  </si>
  <si>
    <t>02</t>
  </si>
  <si>
    <t>Связь и информатика</t>
  </si>
  <si>
    <t>Физическая  культура</t>
  </si>
  <si>
    <t xml:space="preserve">Культура и кинематография </t>
  </si>
  <si>
    <t>Национальная  безопасность  и правоохранительная  деятельность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</si>
  <si>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</si>
  <si>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</si>
  <si>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</si>
  <si>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</si>
  <si>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</si>
  <si>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Мобилизационная и вневойсковая подготовка</t>
  </si>
  <si>
    <t>Органы юстиции</t>
  </si>
  <si>
    <t>04</t>
  </si>
  <si>
    <t>09</t>
  </si>
  <si>
    <t>01</t>
  </si>
  <si>
    <t xml:space="preserve">Иные закупки товаров, работ и услуг для государственных (муниципальных) нужд
</t>
  </si>
  <si>
    <t>ВР</t>
  </si>
  <si>
    <t>Пр</t>
  </si>
  <si>
    <t>Иные закупки товаров, работ и услуг для обеспечения государственных (муниципальных) нужд</t>
  </si>
  <si>
    <t xml:space="preserve"> (тыс. рублей)</t>
  </si>
  <si>
    <t>В том числе за счет субвенций на исполнение государственных полномочий</t>
  </si>
  <si>
    <t>В том числе за счет субвенций (субсидий) из федерального  и окружного  бюджета</t>
  </si>
  <si>
    <t>Непрограммные направления деятельности</t>
  </si>
  <si>
    <t>Расходы на обеспечение  деятельности  (оказание услуг) муниципальных  учреждений в рамках  непрограммного направления  деятельности</t>
  </si>
  <si>
    <t>Непрограммное направление деятельности "Обеспечение деятельности муниципальных органов власти"</t>
  </si>
  <si>
    <t>40 0 00 00000</t>
  </si>
  <si>
    <t>40 1 00 00000</t>
  </si>
  <si>
    <t>40 1 00 02040</t>
  </si>
  <si>
    <t>40 6 00 00000</t>
  </si>
  <si>
    <t>40 7 00 00000</t>
  </si>
  <si>
    <t>40 1 00 99990</t>
  </si>
  <si>
    <t>40 1 00 02030</t>
  </si>
  <si>
    <t>40 8 00 00000</t>
  </si>
  <si>
    <t>40 8 00 20210</t>
  </si>
  <si>
    <t>40 1 00 02400</t>
  </si>
  <si>
    <t>40 2 00 00000</t>
  </si>
  <si>
    <t>40 6 00 99990</t>
  </si>
  <si>
    <t>40 7 00 00590</t>
  </si>
  <si>
    <t>41 0 00 00000</t>
  </si>
  <si>
    <t>41 0 00 00590</t>
  </si>
  <si>
    <t>41 0 00 20800</t>
  </si>
  <si>
    <t xml:space="preserve">Реализация мероприятий </t>
  </si>
  <si>
    <t>сельского поселения Шеркалы</t>
  </si>
  <si>
    <t>Администрация сельское поселение Шеркалы</t>
  </si>
  <si>
    <t>Резервный фонд Администрации сельское поселение Шеркалы</t>
  </si>
  <si>
    <t>Другие вопросы в области национальной безопасности и правоохранительной деятельности</t>
  </si>
  <si>
    <t>03</t>
  </si>
  <si>
    <t/>
  </si>
  <si>
    <t>Национальная  экономика</t>
  </si>
  <si>
    <t>Субсидии бюджетным учреждениям</t>
  </si>
  <si>
    <t>Социальная политика</t>
  </si>
  <si>
    <t>10</t>
  </si>
  <si>
    <t>Пенсионное обеспечение</t>
  </si>
  <si>
    <t xml:space="preserve">Социальное  обеспечение и иные  выплаты  населению </t>
  </si>
  <si>
    <t>Физическая культура и спорт</t>
  </si>
  <si>
    <t>Вед</t>
  </si>
  <si>
    <t>650</t>
  </si>
  <si>
    <t>40 1 00 71600</t>
  </si>
  <si>
    <t>Пенсии за выслугу лет, дополнительное пенсионное обеспечение</t>
  </si>
  <si>
    <t>Глава муниципального образования</t>
  </si>
  <si>
    <t xml:space="preserve">Мероприятия в области  жилищно-коммунального хозяйства </t>
  </si>
  <si>
    <t>Условно утвержденные  расходы</t>
  </si>
  <si>
    <t>40 8 00 99990</t>
  </si>
  <si>
    <t>Прочие мероприятия органов  местного  самоуправления</t>
  </si>
  <si>
    <t>Непрограммное  направление деятельности "Исполнение  отдельных  расходных  обязательств сельского поселения Шеркалы"</t>
  </si>
  <si>
    <t xml:space="preserve">Расходы на обеспечение функций   органов местного самоуправления </t>
  </si>
  <si>
    <t>Закупка товаров, работ и услуг для обеспечения государственных (муниципальных) нужд</t>
  </si>
  <si>
    <t>Предоставление субсидий бюджетным , автономным учреждениям и иным некоммерческим организациям</t>
  </si>
  <si>
    <t>Предоставление субсидий  бюджетным , автономным учреждениям и иным некоммерческим организациям</t>
  </si>
  <si>
    <t>Подпрограмма "Профилактика правонарушений в сфере общественного порядка"</t>
  </si>
  <si>
    <t>Расходы на создание условий для деятельности  народных дружин</t>
  </si>
  <si>
    <t>00</t>
  </si>
  <si>
    <t>Реализация мероприятий</t>
  </si>
  <si>
    <t>Иные межбюджетные ассигнования</t>
  </si>
  <si>
    <t>Общеэкономические вопросы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</si>
  <si>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</si>
  <si>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 мероприятие "Мероприятия направленные на профилактику правонарушений в сфере общественного порядка"</t>
  </si>
  <si>
    <t xml:space="preserve">Сумма на 2023 год </t>
  </si>
  <si>
    <t>Расходы на проведение работ по технической паспортизации муниципального имущества</t>
  </si>
  <si>
    <t>40 1 00 89181</t>
  </si>
  <si>
    <t>100</t>
  </si>
  <si>
    <t>120</t>
  </si>
  <si>
    <t>40 1 00 59300</t>
  </si>
  <si>
    <t>40 1 00 D9300</t>
  </si>
  <si>
    <t>03 0 00 00000</t>
  </si>
  <si>
    <t>03 1 00 00000</t>
  </si>
  <si>
    <t>03 1 01 00000</t>
  </si>
  <si>
    <t>03 1 01 82300</t>
  </si>
  <si>
    <t>Дорожное хозяйство(дорожные фонды)</t>
  </si>
  <si>
    <t>Расходы на  капитальный ремонт и ремонт автомобильных  дорог  общего пользования местного значения</t>
  </si>
  <si>
    <t>200</t>
  </si>
  <si>
    <t>240</t>
  </si>
  <si>
    <t>Расходы на капитальный ремонт жилого фонда</t>
  </si>
  <si>
    <t>40 6 00 89102</t>
  </si>
  <si>
    <t>Коммунальное хозяйство</t>
  </si>
  <si>
    <t>Непрограммное направление деятельности "Мероприятия в области жилищно-коммунального хозяйства"</t>
  </si>
  <si>
    <t>40 6 00 89101</t>
  </si>
  <si>
    <t xml:space="preserve">Непрограммное направление деятельности "Мероприятия в области  жилищно-коммунального хозяйства" </t>
  </si>
  <si>
    <t>Непрограммное направление  деятельности "Мероприятия в области культуры  и кинематографии"</t>
  </si>
  <si>
    <t>Непрограммное направление  деятельности "Мероприятия в области физической  культуры и спорта"</t>
  </si>
  <si>
    <t>Мероприятия в сфере физической  культуры и спорта</t>
  </si>
  <si>
    <t>Прочие мероприятия органов местного самоуправления</t>
  </si>
  <si>
    <t>Мероприятия по содействию улучшения  положения на рынке труда незанятых трудовой деятельностью и безработных граждан</t>
  </si>
  <si>
    <t>Реализация  мероприятий по содействию трудоустройству граждан</t>
  </si>
  <si>
    <t>40 5 00 00000</t>
  </si>
  <si>
    <t>40 5 00 89191</t>
  </si>
  <si>
    <t>40 4 00 51180</t>
  </si>
  <si>
    <t xml:space="preserve">Осуществление первичного воинского учета на территориях, где отсутствуют военные комиссариаты </t>
  </si>
  <si>
    <t>40 1 00 51180</t>
  </si>
  <si>
    <t xml:space="preserve">к  решению Совета депутатов </t>
  </si>
  <si>
    <t>от "__" _________ 2021 года №  ___</t>
  </si>
  <si>
    <t>Ведомственная  структура  расходов бюджета 
  сельского поселение Шеркалы на плановый период 2023  и 2024 годов</t>
  </si>
  <si>
    <t xml:space="preserve">Сумма на 2024 год </t>
  </si>
  <si>
    <t>Защита населения и территории от  чрезвычайных ситуаций природного и техногенного характера, пожарная безопасность</t>
  </si>
  <si>
    <t>04 0 00 00000</t>
  </si>
  <si>
    <t>04 0 01 99990</t>
  </si>
  <si>
    <t>Другие вопросы в области культуры, кинематографии</t>
  </si>
  <si>
    <t>Расходы на проведение организационных и культурно-просветительных мероприятий с ветеранами Октябрьского района</t>
  </si>
  <si>
    <t>40 7 00 89031</t>
  </si>
  <si>
    <t>Приложение 12</t>
  </si>
  <si>
    <t>40 7 01 89202</t>
  </si>
  <si>
    <t>40 7 00 89202</t>
  </si>
  <si>
    <t>40 2 00 99990</t>
  </si>
  <si>
    <t>04 0 01 89111</t>
  </si>
  <si>
    <t>40 7 00 20700</t>
  </si>
  <si>
    <t xml:space="preserve">Непрограммное направление деятельности "Мероприятия в области культуры и кинематографии"  </t>
  </si>
  <si>
    <t>Непрограммные направления деятельности "Обеспечение деятельности муниципальных органов власти"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</si>
  <si>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</si>
  <si>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ХМАО-Югры</t>
  </si>
  <si>
    <t>Муниципальная программа «Комплексное развитие транспортной инфраструктуры сельского поселения Шеркалы»</t>
  </si>
  <si>
    <t>04 0 01 00000</t>
  </si>
  <si>
    <t>Основное мероприятие "реализация мероприятий в рамках дорожной деятельности"</t>
  </si>
  <si>
    <t xml:space="preserve">Мероприятия в сфере культуры и
кинематографии </t>
  </si>
  <si>
    <t xml:space="preserve">Непрограммное направление деятельности "Мероприятия по защите населения и территории от  чрезвычайных ситуаций природного и техногенного характера, пожарная безопасность" </t>
  </si>
  <si>
    <t>Содержание резервов материальных ресурсов (запасов) для предупреждения, ликвидации чрезвычайных ситуаций</t>
  </si>
  <si>
    <t>Расходы на укрепление общероссийской гражданской индентичности. Торжественные мероприятия, приуроченные к памятным датам в истории народов России, государственным праздникам</t>
  </si>
  <si>
    <t>Публичные нормативные социальные выплаты гражданам</t>
  </si>
  <si>
    <t>Муниципальная  программа "Профилактика экстремизма и правонарушений в сфере общественного порядка, незаконного оборота и злоупотребления наркотиками в сельском поселении Шеркалы на 2017-2021 годы"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</si>
</sst>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#,##0.0000"/>
    <numFmt numFmtId="196" formatCode="0000000000"/>
  </numFmts>
  <fonts count="61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0"/>
    </font>
    <font>
      <sz val="9"/>
      <name val="Arial Cyr"/>
      <family val="0"/>
    </font>
    <font>
      <b/>
      <sz val="9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 CYR"/>
      <family val="1"/>
    </font>
    <font>
      <sz val="9"/>
      <color indexed="10"/>
      <name val="Times New Roman"/>
      <family val="1"/>
    </font>
    <font>
      <sz val="9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 CYR"/>
      <family val="1"/>
    </font>
    <font>
      <sz val="9"/>
      <color rgb="FFFF0000"/>
      <name val="Times New Roman"/>
      <family val="1"/>
    </font>
    <font>
      <sz val="9"/>
      <color rgb="FFFF0000"/>
      <name val="Times New Roman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58" applyNumberFormat="1" applyFont="1" applyFill="1" applyAlignment="1" applyProtection="1">
      <alignment/>
      <protection hidden="1"/>
    </xf>
    <xf numFmtId="0" fontId="1" fillId="0" borderId="0" xfId="58" applyFont="1">
      <alignment/>
      <protection/>
    </xf>
    <xf numFmtId="0" fontId="4" fillId="0" borderId="0" xfId="58" applyNumberFormat="1" applyFont="1" applyFill="1" applyAlignment="1" applyProtection="1">
      <alignment horizontal="center"/>
      <protection hidden="1"/>
    </xf>
    <xf numFmtId="0" fontId="3" fillId="0" borderId="0" xfId="58" applyNumberFormat="1" applyFont="1" applyFill="1" applyAlignment="1" applyProtection="1">
      <alignment horizontal="centerContinuous"/>
      <protection hidden="1"/>
    </xf>
    <xf numFmtId="0" fontId="5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Fill="1">
      <alignment/>
      <protection/>
    </xf>
    <xf numFmtId="0" fontId="10" fillId="0" borderId="10" xfId="58" applyNumberFormat="1" applyFont="1" applyFill="1" applyBorder="1" applyAlignment="1" applyProtection="1">
      <alignment horizontal="center" vertical="center"/>
      <protection hidden="1"/>
    </xf>
    <xf numFmtId="0" fontId="1" fillId="0" borderId="0" xfId="58" applyNumberFormat="1" applyFont="1" applyFill="1" applyAlignment="1" applyProtection="1">
      <alignment horizontal="right"/>
      <protection hidden="1"/>
    </xf>
    <xf numFmtId="0" fontId="12" fillId="0" borderId="10" xfId="58" applyNumberFormat="1" applyFont="1" applyFill="1" applyBorder="1" applyAlignment="1" applyProtection="1">
      <alignment wrapText="1"/>
      <protection hidden="1"/>
    </xf>
    <xf numFmtId="0" fontId="11" fillId="0" borderId="10" xfId="58" applyNumberFormat="1" applyFont="1" applyFill="1" applyBorder="1" applyAlignment="1" applyProtection="1">
      <alignment wrapText="1"/>
      <protection hidden="1"/>
    </xf>
    <xf numFmtId="0" fontId="11" fillId="32" borderId="10" xfId="58" applyNumberFormat="1" applyFont="1" applyFill="1" applyBorder="1" applyAlignment="1" applyProtection="1">
      <alignment wrapText="1"/>
      <protection hidden="1"/>
    </xf>
    <xf numFmtId="0" fontId="5" fillId="0" borderId="10" xfId="58" applyNumberFormat="1" applyFont="1" applyFill="1" applyBorder="1" applyAlignment="1" applyProtection="1">
      <alignment wrapText="1"/>
      <protection hidden="1"/>
    </xf>
    <xf numFmtId="0" fontId="11" fillId="32" borderId="10" xfId="0" applyFont="1" applyFill="1" applyBorder="1" applyAlignment="1">
      <alignment wrapText="1"/>
    </xf>
    <xf numFmtId="0" fontId="13" fillId="0" borderId="10" xfId="58" applyNumberFormat="1" applyFont="1" applyFill="1" applyBorder="1" applyAlignment="1" applyProtection="1">
      <alignment wrapText="1"/>
      <protection hidden="1"/>
    </xf>
    <xf numFmtId="0" fontId="5" fillId="32" borderId="10" xfId="58" applyNumberFormat="1" applyFont="1" applyFill="1" applyBorder="1" applyAlignment="1" applyProtection="1">
      <alignment wrapText="1"/>
      <protection hidden="1"/>
    </xf>
    <xf numFmtId="0" fontId="11" fillId="0" borderId="10" xfId="57" applyNumberFormat="1" applyFont="1" applyFill="1" applyBorder="1" applyAlignment="1" applyProtection="1">
      <alignment wrapText="1"/>
      <protection hidden="1"/>
    </xf>
    <xf numFmtId="0" fontId="12" fillId="0" borderId="10" xfId="58" applyNumberFormat="1" applyFont="1" applyFill="1" applyBorder="1" applyAlignment="1" applyProtection="1">
      <alignment horizontal="left"/>
      <protection hidden="1"/>
    </xf>
    <xf numFmtId="0" fontId="11" fillId="0" borderId="10" xfId="58" applyNumberFormat="1" applyFont="1" applyFill="1" applyBorder="1" applyAlignment="1" applyProtection="1">
      <alignment horizontal="right" vertical="center"/>
      <protection hidden="1"/>
    </xf>
    <xf numFmtId="0" fontId="11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1" fillId="0" borderId="10" xfId="58" applyFont="1" applyFill="1" applyBorder="1" applyAlignment="1">
      <alignment horizontal="right"/>
      <protection/>
    </xf>
    <xf numFmtId="0" fontId="14" fillId="0" borderId="10" xfId="0" applyFont="1" applyBorder="1" applyAlignment="1">
      <alignment horizontal="right"/>
    </xf>
    <xf numFmtId="0" fontId="5" fillId="0" borderId="11" xfId="58" applyNumberFormat="1" applyFont="1" applyFill="1" applyBorder="1" applyAlignment="1" applyProtection="1">
      <alignment wrapText="1"/>
      <protection hidden="1"/>
    </xf>
    <xf numFmtId="0" fontId="13" fillId="0" borderId="12" xfId="58" applyNumberFormat="1" applyFont="1" applyFill="1" applyBorder="1" applyAlignment="1" applyProtection="1">
      <alignment wrapText="1"/>
      <protection hidden="1"/>
    </xf>
    <xf numFmtId="0" fontId="5" fillId="0" borderId="10" xfId="56" applyNumberFormat="1" applyFont="1" applyFill="1" applyBorder="1" applyAlignment="1" applyProtection="1">
      <alignment wrapText="1"/>
      <protection hidden="1"/>
    </xf>
    <xf numFmtId="0" fontId="11" fillId="0" borderId="10" xfId="58" applyFont="1" applyBorder="1" applyAlignment="1" applyProtection="1">
      <alignment wrapText="1"/>
      <protection hidden="1"/>
    </xf>
    <xf numFmtId="0" fontId="5" fillId="0" borderId="11" xfId="58" applyFont="1" applyBorder="1" applyAlignment="1" applyProtection="1">
      <alignment wrapText="1"/>
      <protection hidden="1"/>
    </xf>
    <xf numFmtId="0" fontId="10" fillId="32" borderId="10" xfId="58" applyFont="1" applyFill="1" applyBorder="1" applyAlignment="1" applyProtection="1">
      <alignment horizontal="left" wrapText="1"/>
      <protection hidden="1"/>
    </xf>
    <xf numFmtId="0" fontId="10" fillId="0" borderId="10" xfId="58" applyFont="1" applyBorder="1" applyAlignment="1" applyProtection="1">
      <alignment horizontal="left" wrapText="1"/>
      <protection hidden="1"/>
    </xf>
    <xf numFmtId="0" fontId="10" fillId="0" borderId="13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181" fontId="10" fillId="33" borderId="12" xfId="53" applyNumberFormat="1" applyFont="1" applyFill="1" applyBorder="1" applyAlignment="1" applyProtection="1">
      <alignment horizontal="left" wrapText="1"/>
      <protection hidden="1"/>
    </xf>
    <xf numFmtId="0" fontId="5" fillId="0" borderId="11" xfId="58" applyFont="1" applyBorder="1" applyAlignment="1" applyProtection="1">
      <alignment horizontal="left" wrapText="1"/>
      <protection hidden="1"/>
    </xf>
    <xf numFmtId="181" fontId="11" fillId="33" borderId="10" xfId="53" applyNumberFormat="1" applyFont="1" applyFill="1" applyBorder="1" applyAlignment="1" applyProtection="1">
      <alignment horizontal="left" wrapText="1"/>
      <protection hidden="1"/>
    </xf>
    <xf numFmtId="0" fontId="11" fillId="0" borderId="10" xfId="58" applyFont="1" applyBorder="1" applyAlignment="1" applyProtection="1">
      <alignment horizontal="left" wrapText="1"/>
      <protection hidden="1"/>
    </xf>
    <xf numFmtId="0" fontId="10" fillId="33" borderId="14" xfId="0" applyFont="1" applyFill="1" applyBorder="1" applyAlignment="1" applyProtection="1">
      <alignment wrapText="1"/>
      <protection hidden="1"/>
    </xf>
    <xf numFmtId="0" fontId="1" fillId="0" borderId="10" xfId="58" applyFont="1" applyBorder="1" applyAlignment="1" applyProtection="1">
      <alignment horizontal="left" wrapText="1"/>
      <protection hidden="1"/>
    </xf>
    <xf numFmtId="0" fontId="10" fillId="0" borderId="10" xfId="57" applyFont="1" applyBorder="1" applyAlignment="1" applyProtection="1">
      <alignment horizontal="left" wrapText="1"/>
      <protection hidden="1"/>
    </xf>
    <xf numFmtId="0" fontId="11" fillId="0" borderId="10" xfId="0" applyFont="1" applyFill="1" applyBorder="1" applyAlignment="1">
      <alignment/>
    </xf>
    <xf numFmtId="181" fontId="11" fillId="33" borderId="12" xfId="53" applyNumberFormat="1" applyFont="1" applyFill="1" applyBorder="1" applyAlignment="1" applyProtection="1">
      <alignment horizontal="left" wrapText="1"/>
      <protection hidden="1"/>
    </xf>
    <xf numFmtId="0" fontId="55" fillId="0" borderId="10" xfId="0" applyFont="1" applyBorder="1" applyAlignment="1">
      <alignment horizontal="left" wrapText="1"/>
    </xf>
    <xf numFmtId="0" fontId="1" fillId="0" borderId="10" xfId="58" applyFont="1" applyBorder="1" applyAlignment="1" applyProtection="1">
      <alignment horizontal="left" wrapText="1"/>
      <protection hidden="1"/>
    </xf>
    <xf numFmtId="0" fontId="15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10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49" fontId="12" fillId="0" borderId="10" xfId="0" applyNumberFormat="1" applyFont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10" fillId="0" borderId="10" xfId="58" applyFont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176" fontId="12" fillId="0" borderId="10" xfId="58" applyNumberFormat="1" applyFont="1" applyFill="1" applyBorder="1" applyAlignment="1" applyProtection="1">
      <alignment horizontal="right" wrapText="1"/>
      <protection hidden="1"/>
    </xf>
    <xf numFmtId="4" fontId="12" fillId="0" borderId="10" xfId="58" applyNumberFormat="1" applyFont="1" applyFill="1" applyBorder="1" applyAlignment="1" applyProtection="1">
      <alignment horizontal="right"/>
      <protection hidden="1"/>
    </xf>
    <xf numFmtId="174" fontId="12" fillId="0" borderId="10" xfId="58" applyNumberFormat="1" applyFont="1" applyFill="1" applyBorder="1" applyAlignment="1" applyProtection="1">
      <alignment horizontal="right" wrapText="1"/>
      <protection hidden="1"/>
    </xf>
    <xf numFmtId="174" fontId="12" fillId="0" borderId="10" xfId="58" applyNumberFormat="1" applyFont="1" applyFill="1" applyBorder="1" applyAlignment="1" applyProtection="1">
      <alignment horizontal="right"/>
      <protection hidden="1"/>
    </xf>
    <xf numFmtId="177" fontId="12" fillId="0" borderId="10" xfId="58" applyNumberFormat="1" applyFont="1" applyFill="1" applyBorder="1" applyAlignment="1" applyProtection="1">
      <alignment horizontal="right"/>
      <protection hidden="1"/>
    </xf>
    <xf numFmtId="176" fontId="11" fillId="0" borderId="10" xfId="58" applyNumberFormat="1" applyFont="1" applyFill="1" applyBorder="1" applyAlignment="1" applyProtection="1">
      <alignment horizontal="right" wrapText="1"/>
      <protection hidden="1"/>
    </xf>
    <xf numFmtId="174" fontId="11" fillId="0" borderId="10" xfId="58" applyNumberFormat="1" applyFont="1" applyFill="1" applyBorder="1" applyAlignment="1" applyProtection="1">
      <alignment horizontal="right" wrapText="1"/>
      <protection hidden="1"/>
    </xf>
    <xf numFmtId="174" fontId="11" fillId="0" borderId="10" xfId="58" applyNumberFormat="1" applyFont="1" applyFill="1" applyBorder="1" applyAlignment="1" applyProtection="1">
      <alignment horizontal="right"/>
      <protection hidden="1"/>
    </xf>
    <xf numFmtId="177" fontId="11" fillId="0" borderId="10" xfId="58" applyNumberFormat="1" applyFont="1" applyFill="1" applyBorder="1" applyAlignment="1" applyProtection="1">
      <alignment horizontal="right"/>
      <protection hidden="1"/>
    </xf>
    <xf numFmtId="4" fontId="11" fillId="0" borderId="10" xfId="58" applyNumberFormat="1" applyFont="1" applyFill="1" applyBorder="1" applyAlignment="1" applyProtection="1">
      <alignment horizontal="right"/>
      <protection hidden="1"/>
    </xf>
    <xf numFmtId="4" fontId="11" fillId="0" borderId="10" xfId="58" applyNumberFormat="1" applyFont="1" applyFill="1" applyBorder="1" applyAlignment="1">
      <alignment horizontal="right"/>
      <protection/>
    </xf>
    <xf numFmtId="176" fontId="11" fillId="0" borderId="10" xfId="58" applyNumberFormat="1" applyFont="1" applyBorder="1" applyAlignment="1" applyProtection="1">
      <alignment horizontal="right" wrapText="1"/>
      <protection hidden="1"/>
    </xf>
    <xf numFmtId="174" fontId="10" fillId="0" borderId="10" xfId="58" applyNumberFormat="1" applyFont="1" applyBorder="1" applyAlignment="1" applyProtection="1">
      <alignment horizontal="right" wrapText="1"/>
      <protection hidden="1"/>
    </xf>
    <xf numFmtId="174" fontId="10" fillId="0" borderId="10" xfId="58" applyNumberFormat="1" applyFont="1" applyBorder="1" applyAlignment="1" applyProtection="1">
      <alignment horizontal="right"/>
      <protection hidden="1"/>
    </xf>
    <xf numFmtId="176" fontId="10" fillId="0" borderId="10" xfId="58" applyNumberFormat="1" applyFont="1" applyBorder="1" applyAlignment="1" applyProtection="1">
      <alignment horizontal="right" wrapText="1"/>
      <protection hidden="1"/>
    </xf>
    <xf numFmtId="49" fontId="11" fillId="0" borderId="10" xfId="0" applyNumberFormat="1" applyFont="1" applyBorder="1" applyAlignment="1">
      <alignment horizontal="right" wrapText="1"/>
    </xf>
    <xf numFmtId="176" fontId="13" fillId="32" borderId="10" xfId="58" applyNumberFormat="1" applyFont="1" applyFill="1" applyBorder="1" applyAlignment="1" applyProtection="1">
      <alignment horizontal="right" wrapText="1"/>
      <protection hidden="1"/>
    </xf>
    <xf numFmtId="49" fontId="10" fillId="0" borderId="10" xfId="0" applyNumberFormat="1" applyFont="1" applyBorder="1" applyAlignment="1">
      <alignment horizontal="right"/>
    </xf>
    <xf numFmtId="176" fontId="11" fillId="32" borderId="10" xfId="58" applyNumberFormat="1" applyFont="1" applyFill="1" applyBorder="1" applyAlignment="1" applyProtection="1">
      <alignment horizontal="right" wrapText="1"/>
      <protection hidden="1"/>
    </xf>
    <xf numFmtId="174" fontId="10" fillId="32" borderId="10" xfId="58" applyNumberFormat="1" applyFont="1" applyFill="1" applyBorder="1" applyAlignment="1" applyProtection="1">
      <alignment horizontal="right" wrapText="1"/>
      <protection hidden="1"/>
    </xf>
    <xf numFmtId="174" fontId="10" fillId="32" borderId="10" xfId="58" applyNumberFormat="1" applyFont="1" applyFill="1" applyBorder="1" applyAlignment="1" applyProtection="1">
      <alignment horizontal="right"/>
      <protection hidden="1"/>
    </xf>
    <xf numFmtId="177" fontId="10" fillId="0" borderId="10" xfId="58" applyNumberFormat="1" applyFont="1" applyBorder="1" applyAlignment="1" applyProtection="1">
      <alignment horizontal="right"/>
      <protection hidden="1"/>
    </xf>
    <xf numFmtId="49" fontId="10" fillId="0" borderId="12" xfId="0" applyNumberFormat="1" applyFont="1" applyBorder="1" applyAlignment="1">
      <alignment horizontal="right"/>
    </xf>
    <xf numFmtId="176" fontId="13" fillId="0" borderId="10" xfId="58" applyNumberFormat="1" applyFont="1" applyFill="1" applyBorder="1" applyAlignment="1" applyProtection="1">
      <alignment horizontal="right" wrapText="1"/>
      <protection hidden="1"/>
    </xf>
    <xf numFmtId="174" fontId="5" fillId="0" borderId="10" xfId="58" applyNumberFormat="1" applyFont="1" applyFill="1" applyBorder="1" applyAlignment="1" applyProtection="1">
      <alignment horizontal="right" wrapText="1"/>
      <protection hidden="1"/>
    </xf>
    <xf numFmtId="174" fontId="5" fillId="0" borderId="10" xfId="58" applyNumberFormat="1" applyFont="1" applyFill="1" applyBorder="1" applyAlignment="1" applyProtection="1">
      <alignment horizontal="right"/>
      <protection hidden="1"/>
    </xf>
    <xf numFmtId="177" fontId="5" fillId="0" borderId="10" xfId="58" applyNumberFormat="1" applyFont="1" applyFill="1" applyBorder="1" applyAlignment="1" applyProtection="1">
      <alignment horizontal="right"/>
      <protection hidden="1"/>
    </xf>
    <xf numFmtId="49" fontId="11" fillId="0" borderId="10" xfId="0" applyNumberFormat="1" applyFont="1" applyBorder="1" applyAlignment="1">
      <alignment horizontal="right"/>
    </xf>
    <xf numFmtId="191" fontId="11" fillId="33" borderId="10" xfId="53" applyNumberFormat="1" applyFont="1" applyFill="1" applyBorder="1" applyAlignment="1" applyProtection="1">
      <alignment horizontal="right"/>
      <protection hidden="1"/>
    </xf>
    <xf numFmtId="174" fontId="11" fillId="0" borderId="10" xfId="58" applyNumberFormat="1" applyFont="1" applyBorder="1" applyAlignment="1" applyProtection="1">
      <alignment horizontal="right"/>
      <protection hidden="1"/>
    </xf>
    <xf numFmtId="192" fontId="11" fillId="33" borderId="10" xfId="53" applyNumberFormat="1" applyFont="1" applyFill="1" applyBorder="1" applyAlignment="1" applyProtection="1">
      <alignment horizontal="right"/>
      <protection hidden="1"/>
    </xf>
    <xf numFmtId="193" fontId="11" fillId="33" borderId="10" xfId="53" applyNumberFormat="1" applyFont="1" applyFill="1" applyBorder="1" applyAlignment="1" applyProtection="1">
      <alignment horizontal="right"/>
      <protection hidden="1"/>
    </xf>
    <xf numFmtId="192" fontId="10" fillId="33" borderId="10" xfId="53" applyNumberFormat="1" applyFont="1" applyFill="1" applyBorder="1" applyAlignment="1" applyProtection="1">
      <alignment horizontal="right"/>
      <protection hidden="1"/>
    </xf>
    <xf numFmtId="191" fontId="10" fillId="33" borderId="10" xfId="53" applyNumberFormat="1" applyFont="1" applyFill="1" applyBorder="1" applyAlignment="1" applyProtection="1">
      <alignment horizontal="right"/>
      <protection hidden="1"/>
    </xf>
    <xf numFmtId="49" fontId="10" fillId="33" borderId="10" xfId="53" applyNumberFormat="1" applyFont="1" applyFill="1" applyBorder="1" applyAlignment="1" applyProtection="1">
      <alignment horizontal="right"/>
      <protection hidden="1"/>
    </xf>
    <xf numFmtId="177" fontId="1" fillId="0" borderId="10" xfId="58" applyNumberFormat="1" applyFont="1" applyBorder="1" applyAlignment="1" applyProtection="1">
      <alignment horizontal="right"/>
      <protection hidden="1"/>
    </xf>
    <xf numFmtId="174" fontId="11" fillId="0" borderId="10" xfId="58" applyNumberFormat="1" applyFont="1" applyBorder="1" applyAlignment="1" applyProtection="1">
      <alignment horizontal="right" wrapText="1"/>
      <protection hidden="1"/>
    </xf>
    <xf numFmtId="177" fontId="11" fillId="0" borderId="10" xfId="58" applyNumberFormat="1" applyFont="1" applyBorder="1" applyAlignment="1" applyProtection="1">
      <alignment horizontal="right"/>
      <protection hidden="1"/>
    </xf>
    <xf numFmtId="49" fontId="10" fillId="0" borderId="10" xfId="0" applyNumberFormat="1" applyFont="1" applyBorder="1" applyAlignment="1">
      <alignment horizontal="right" wrapText="1"/>
    </xf>
    <xf numFmtId="4" fontId="11" fillId="32" borderId="10" xfId="58" applyNumberFormat="1" applyFont="1" applyFill="1" applyBorder="1" applyAlignment="1" applyProtection="1">
      <alignment horizontal="right"/>
      <protection hidden="1"/>
    </xf>
    <xf numFmtId="176" fontId="10" fillId="32" borderId="10" xfId="58" applyNumberFormat="1" applyFont="1" applyFill="1" applyBorder="1" applyAlignment="1" applyProtection="1">
      <alignment horizontal="right" wrapText="1"/>
      <protection hidden="1"/>
    </xf>
    <xf numFmtId="4" fontId="12" fillId="0" borderId="10" xfId="58" applyNumberFormat="1" applyFont="1" applyFill="1" applyBorder="1" applyAlignment="1">
      <alignment horizontal="right"/>
      <protection/>
    </xf>
    <xf numFmtId="0" fontId="12" fillId="0" borderId="10" xfId="58" applyNumberFormat="1" applyFont="1" applyFill="1" applyBorder="1" applyAlignment="1" applyProtection="1">
      <alignment horizontal="right"/>
      <protection hidden="1"/>
    </xf>
    <xf numFmtId="0" fontId="1" fillId="0" borderId="10" xfId="58" applyFont="1" applyBorder="1" applyAlignment="1" applyProtection="1">
      <alignment horizontal="left" vertical="center" wrapText="1"/>
      <protection hidden="1"/>
    </xf>
    <xf numFmtId="0" fontId="13" fillId="0" borderId="10" xfId="58" applyFont="1" applyBorder="1" applyAlignment="1" applyProtection="1">
      <alignment horizontal="left" wrapText="1"/>
      <protection hidden="1"/>
    </xf>
    <xf numFmtId="0" fontId="10" fillId="0" borderId="10" xfId="58" applyFont="1" applyBorder="1" applyAlignment="1" applyProtection="1">
      <alignment wrapText="1"/>
      <protection hidden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6" fillId="0" borderId="10" xfId="58" applyFont="1" applyBorder="1" applyAlignment="1" applyProtection="1">
      <alignment horizontal="left" wrapText="1"/>
      <protection hidden="1"/>
    </xf>
    <xf numFmtId="0" fontId="56" fillId="32" borderId="10" xfId="58" applyFont="1" applyFill="1" applyBorder="1" applyAlignment="1" applyProtection="1">
      <alignment horizontal="left" wrapText="1"/>
      <protection hidden="1"/>
    </xf>
    <xf numFmtId="0" fontId="57" fillId="0" borderId="11" xfId="58" applyNumberFormat="1" applyFont="1" applyFill="1" applyBorder="1" applyAlignment="1" applyProtection="1">
      <alignment wrapText="1"/>
      <protection hidden="1"/>
    </xf>
    <xf numFmtId="49" fontId="58" fillId="0" borderId="10" xfId="0" applyNumberFormat="1" applyFont="1" applyFill="1" applyBorder="1" applyAlignment="1">
      <alignment horizontal="right" wrapText="1"/>
    </xf>
    <xf numFmtId="49" fontId="58" fillId="0" borderId="10" xfId="0" applyNumberFormat="1" applyFont="1" applyFill="1" applyBorder="1" applyAlignment="1">
      <alignment horizontal="right"/>
    </xf>
    <xf numFmtId="0" fontId="58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4" fontId="58" fillId="0" borderId="10" xfId="58" applyNumberFormat="1" applyFont="1" applyFill="1" applyBorder="1" applyAlignment="1" applyProtection="1">
      <alignment horizontal="right"/>
      <protection hidden="1"/>
    </xf>
    <xf numFmtId="4" fontId="58" fillId="0" borderId="10" xfId="58" applyNumberFormat="1" applyFont="1" applyFill="1" applyBorder="1" applyAlignment="1">
      <alignment horizontal="right"/>
      <protection/>
    </xf>
    <xf numFmtId="0" fontId="59" fillId="0" borderId="12" xfId="58" applyNumberFormat="1" applyFont="1" applyFill="1" applyBorder="1" applyAlignment="1" applyProtection="1">
      <alignment wrapText="1"/>
      <protection hidden="1"/>
    </xf>
    <xf numFmtId="0" fontId="56" fillId="0" borderId="0" xfId="0" applyFont="1" applyAlignment="1">
      <alignment horizontal="left" wrapText="1"/>
    </xf>
    <xf numFmtId="0" fontId="1" fillId="0" borderId="0" xfId="58" applyNumberFormat="1" applyFont="1" applyFill="1" applyAlignment="1" applyProtection="1">
      <alignment horizontal="right"/>
      <protection hidden="1"/>
    </xf>
    <xf numFmtId="0" fontId="1" fillId="0" borderId="0" xfId="58" applyFont="1" applyFill="1" applyAlignment="1">
      <alignment horizontal="center"/>
      <protection/>
    </xf>
    <xf numFmtId="0" fontId="3" fillId="0" borderId="13" xfId="58" applyNumberFormat="1" applyFont="1" applyFill="1" applyBorder="1" applyAlignment="1" applyProtection="1">
      <alignment horizontal="center" wrapText="1"/>
      <protection hidden="1"/>
    </xf>
    <xf numFmtId="0" fontId="3" fillId="0" borderId="0" xfId="58" applyNumberFormat="1" applyFont="1" applyFill="1" applyBorder="1" applyAlignment="1" applyProtection="1">
      <alignment horizontal="center" wrapText="1"/>
      <protection hidden="1"/>
    </xf>
    <xf numFmtId="0" fontId="56" fillId="0" borderId="12" xfId="0" applyFont="1" applyBorder="1" applyAlignment="1">
      <alignment horizontal="left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Обычный 2 2" xfId="55"/>
    <cellStyle name="Обычный_Tmp2" xfId="56"/>
    <cellStyle name="Обычный_Tmp6" xfId="57"/>
    <cellStyle name="Обычный_Tmp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PageLayoutView="0" workbookViewId="0" topLeftCell="A82">
      <selection activeCell="A86" sqref="A86"/>
    </sheetView>
  </sheetViews>
  <sheetFormatPr defaultColWidth="9.00390625" defaultRowHeight="12.75"/>
  <cols>
    <col min="1" max="1" width="34.375" style="0" customWidth="1"/>
    <col min="2" max="2" width="4.375" style="0" customWidth="1"/>
    <col min="3" max="3" width="3.75390625" style="0" customWidth="1"/>
    <col min="4" max="4" width="3.875" style="0" customWidth="1"/>
    <col min="5" max="5" width="12.00390625" style="0" customWidth="1"/>
    <col min="6" max="6" width="4.00390625" style="0" customWidth="1"/>
    <col min="7" max="7" width="8.00390625" style="0" customWidth="1"/>
    <col min="8" max="8" width="7.00390625" style="0" customWidth="1"/>
    <col min="9" max="9" width="6.00390625" style="0" customWidth="1"/>
    <col min="10" max="10" width="8.25390625" style="0" customWidth="1"/>
    <col min="11" max="11" width="6.75390625" style="0" customWidth="1"/>
    <col min="12" max="12" width="7.125" style="0" customWidth="1"/>
  </cols>
  <sheetData>
    <row r="1" spans="1:10" ht="12.75">
      <c r="A1" s="2"/>
      <c r="B1" s="2"/>
      <c r="C1" s="2"/>
      <c r="D1" s="2"/>
      <c r="E1" s="2"/>
      <c r="F1" s="8"/>
      <c r="G1" s="8"/>
      <c r="H1" s="110" t="s">
        <v>133</v>
      </c>
      <c r="I1" s="110"/>
      <c r="J1" s="110"/>
    </row>
    <row r="2" spans="1:10" ht="12.75">
      <c r="A2" s="1"/>
      <c r="B2" s="1"/>
      <c r="C2" s="1"/>
      <c r="D2" s="2"/>
      <c r="E2" s="2"/>
      <c r="F2" s="110" t="s">
        <v>123</v>
      </c>
      <c r="G2" s="110"/>
      <c r="H2" s="110"/>
      <c r="I2" s="110"/>
      <c r="J2" s="110"/>
    </row>
    <row r="3" spans="1:10" ht="12.75">
      <c r="A3" s="1"/>
      <c r="B3" s="1"/>
      <c r="C3" s="1"/>
      <c r="D3" s="2"/>
      <c r="E3" s="2"/>
      <c r="F3" s="110" t="s">
        <v>56</v>
      </c>
      <c r="G3" s="110"/>
      <c r="H3" s="110"/>
      <c r="I3" s="110"/>
      <c r="J3" s="110"/>
    </row>
    <row r="4" spans="1:10" ht="12.75">
      <c r="A4" s="1"/>
      <c r="B4" s="1"/>
      <c r="C4" s="1"/>
      <c r="D4" s="2"/>
      <c r="E4" s="2"/>
      <c r="F4" s="110" t="s">
        <v>124</v>
      </c>
      <c r="G4" s="110"/>
      <c r="H4" s="110"/>
      <c r="I4" s="110"/>
      <c r="J4" s="110"/>
    </row>
    <row r="5" spans="1:9" ht="12.75">
      <c r="A5" s="1"/>
      <c r="B5" s="1"/>
      <c r="C5" s="1"/>
      <c r="D5" s="1"/>
      <c r="E5" s="1"/>
      <c r="F5" s="1"/>
      <c r="G5" s="1"/>
      <c r="H5" s="2"/>
      <c r="I5" s="2"/>
    </row>
    <row r="6" spans="1:11" ht="27" customHeight="1">
      <c r="A6" s="112" t="s">
        <v>125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9" ht="18">
      <c r="A7" s="3"/>
      <c r="B7" s="3"/>
      <c r="C7" s="3"/>
      <c r="D7" s="3"/>
      <c r="E7" s="3"/>
      <c r="F7" s="3"/>
      <c r="G7" s="3"/>
      <c r="H7" s="111" t="s">
        <v>33</v>
      </c>
      <c r="I7" s="111"/>
    </row>
    <row r="8" spans="1:9" ht="12.75">
      <c r="A8" s="4"/>
      <c r="B8" s="4"/>
      <c r="C8" s="4"/>
      <c r="D8" s="4"/>
      <c r="E8" s="4"/>
      <c r="F8" s="4"/>
      <c r="G8" s="5"/>
      <c r="H8" s="6"/>
      <c r="I8" s="6"/>
    </row>
    <row r="9" spans="1:12" ht="156">
      <c r="A9" s="7" t="s">
        <v>0</v>
      </c>
      <c r="B9" s="18" t="s">
        <v>69</v>
      </c>
      <c r="C9" s="18" t="s">
        <v>1</v>
      </c>
      <c r="D9" s="18" t="s">
        <v>31</v>
      </c>
      <c r="E9" s="18" t="s">
        <v>9</v>
      </c>
      <c r="F9" s="18" t="s">
        <v>30</v>
      </c>
      <c r="G9" s="19" t="s">
        <v>91</v>
      </c>
      <c r="H9" s="19" t="s">
        <v>35</v>
      </c>
      <c r="I9" s="19" t="s">
        <v>34</v>
      </c>
      <c r="J9" s="19" t="s">
        <v>126</v>
      </c>
      <c r="K9" s="19" t="s">
        <v>35</v>
      </c>
      <c r="L9" s="19" t="s">
        <v>34</v>
      </c>
    </row>
    <row r="10" spans="1:12" ht="12.75">
      <c r="A10" s="7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20">
        <v>9</v>
      </c>
      <c r="J10" s="21"/>
      <c r="K10" s="21"/>
      <c r="L10" s="21"/>
    </row>
    <row r="11" spans="1:12" ht="24">
      <c r="A11" s="9" t="s">
        <v>57</v>
      </c>
      <c r="B11" s="50">
        <v>650</v>
      </c>
      <c r="C11" s="50"/>
      <c r="D11" s="50"/>
      <c r="E11" s="50"/>
      <c r="F11" s="50"/>
      <c r="G11" s="51">
        <f aca="true" t="shared" si="0" ref="G11:L11">G169</f>
        <v>28100.7</v>
      </c>
      <c r="H11" s="51">
        <f t="shared" si="0"/>
        <v>353.2</v>
      </c>
      <c r="I11" s="51">
        <f t="shared" si="0"/>
        <v>294.7</v>
      </c>
      <c r="J11" s="51">
        <f t="shared" si="0"/>
        <v>28092.500000000004</v>
      </c>
      <c r="K11" s="51">
        <f t="shared" si="0"/>
        <v>362.2</v>
      </c>
      <c r="L11" s="51">
        <f t="shared" si="0"/>
        <v>303.7</v>
      </c>
    </row>
    <row r="12" spans="1:12" ht="12.75">
      <c r="A12" s="9" t="s">
        <v>2</v>
      </c>
      <c r="B12" s="50">
        <v>650</v>
      </c>
      <c r="C12" s="52">
        <v>1</v>
      </c>
      <c r="D12" s="53">
        <v>0</v>
      </c>
      <c r="E12" s="54"/>
      <c r="F12" s="50"/>
      <c r="G12" s="51">
        <f>G13+G19+G29+G35</f>
        <v>9823.8</v>
      </c>
      <c r="H12" s="51"/>
      <c r="I12" s="51"/>
      <c r="J12" s="51">
        <f>J13+J19+J29+J35</f>
        <v>9823.5</v>
      </c>
      <c r="K12" s="51"/>
      <c r="L12" s="51"/>
    </row>
    <row r="13" spans="1:12" ht="36">
      <c r="A13" s="10" t="s">
        <v>3</v>
      </c>
      <c r="B13" s="55">
        <v>650</v>
      </c>
      <c r="C13" s="56">
        <v>1</v>
      </c>
      <c r="D13" s="57">
        <v>2</v>
      </c>
      <c r="E13" s="58"/>
      <c r="F13" s="55"/>
      <c r="G13" s="59">
        <f>G15</f>
        <v>1535.3</v>
      </c>
      <c r="H13" s="60"/>
      <c r="I13" s="60"/>
      <c r="J13" s="59">
        <f>J15</f>
        <v>1535.3</v>
      </c>
      <c r="K13" s="60"/>
      <c r="L13" s="60"/>
    </row>
    <row r="14" spans="1:12" ht="24">
      <c r="A14" s="10" t="s">
        <v>36</v>
      </c>
      <c r="B14" s="55">
        <v>650</v>
      </c>
      <c r="C14" s="56">
        <v>1</v>
      </c>
      <c r="D14" s="57">
        <v>2</v>
      </c>
      <c r="E14" s="58" t="s">
        <v>39</v>
      </c>
      <c r="F14" s="55"/>
      <c r="G14" s="59">
        <f>G15</f>
        <v>1535.3</v>
      </c>
      <c r="H14" s="60"/>
      <c r="I14" s="60"/>
      <c r="J14" s="59">
        <f>J15</f>
        <v>1535.3</v>
      </c>
      <c r="K14" s="60"/>
      <c r="L14" s="60"/>
    </row>
    <row r="15" spans="1:12" ht="36">
      <c r="A15" s="10" t="s">
        <v>38</v>
      </c>
      <c r="B15" s="55">
        <v>650</v>
      </c>
      <c r="C15" s="56">
        <v>1</v>
      </c>
      <c r="D15" s="57">
        <v>2</v>
      </c>
      <c r="E15" s="58" t="s">
        <v>40</v>
      </c>
      <c r="F15" s="55"/>
      <c r="G15" s="59">
        <f>G16</f>
        <v>1535.3</v>
      </c>
      <c r="H15" s="60"/>
      <c r="I15" s="60"/>
      <c r="J15" s="59">
        <f>J16</f>
        <v>1535.3</v>
      </c>
      <c r="K15" s="60"/>
      <c r="L15" s="60"/>
    </row>
    <row r="16" spans="1:12" ht="12.75">
      <c r="A16" s="10" t="s">
        <v>73</v>
      </c>
      <c r="B16" s="55">
        <v>650</v>
      </c>
      <c r="C16" s="56">
        <v>1</v>
      </c>
      <c r="D16" s="57">
        <v>2</v>
      </c>
      <c r="E16" s="58" t="s">
        <v>45</v>
      </c>
      <c r="F16" s="55"/>
      <c r="G16" s="59">
        <f>G17</f>
        <v>1535.3</v>
      </c>
      <c r="H16" s="60"/>
      <c r="I16" s="60"/>
      <c r="J16" s="59">
        <f>J17</f>
        <v>1535.3</v>
      </c>
      <c r="K16" s="60"/>
      <c r="L16" s="60"/>
    </row>
    <row r="17" spans="1:12" ht="72">
      <c r="A17" s="10" t="s">
        <v>19</v>
      </c>
      <c r="B17" s="55">
        <v>650</v>
      </c>
      <c r="C17" s="56">
        <v>1</v>
      </c>
      <c r="D17" s="57">
        <v>2</v>
      </c>
      <c r="E17" s="58" t="s">
        <v>45</v>
      </c>
      <c r="F17" s="55">
        <v>100</v>
      </c>
      <c r="G17" s="59">
        <f>G18</f>
        <v>1535.3</v>
      </c>
      <c r="H17" s="60"/>
      <c r="I17" s="60"/>
      <c r="J17" s="59">
        <f>J18</f>
        <v>1535.3</v>
      </c>
      <c r="K17" s="60"/>
      <c r="L17" s="60"/>
    </row>
    <row r="18" spans="1:12" ht="24">
      <c r="A18" s="10" t="s">
        <v>20</v>
      </c>
      <c r="B18" s="55">
        <v>650</v>
      </c>
      <c r="C18" s="56">
        <v>1</v>
      </c>
      <c r="D18" s="57">
        <v>2</v>
      </c>
      <c r="E18" s="58" t="s">
        <v>45</v>
      </c>
      <c r="F18" s="55">
        <v>120</v>
      </c>
      <c r="G18" s="59">
        <v>1535.3</v>
      </c>
      <c r="H18" s="60"/>
      <c r="I18" s="60"/>
      <c r="J18" s="59">
        <v>1535.3</v>
      </c>
      <c r="K18" s="60"/>
      <c r="L18" s="60"/>
    </row>
    <row r="19" spans="1:12" ht="51.75" customHeight="1">
      <c r="A19" s="10" t="s">
        <v>4</v>
      </c>
      <c r="B19" s="55">
        <v>650</v>
      </c>
      <c r="C19" s="56">
        <v>1</v>
      </c>
      <c r="D19" s="57">
        <v>4</v>
      </c>
      <c r="E19" s="55"/>
      <c r="F19" s="55"/>
      <c r="G19" s="59">
        <f>G20</f>
        <v>6876.5</v>
      </c>
      <c r="H19" s="60"/>
      <c r="I19" s="60"/>
      <c r="J19" s="59">
        <f>J20</f>
        <v>6876.5</v>
      </c>
      <c r="K19" s="60"/>
      <c r="L19" s="60"/>
    </row>
    <row r="20" spans="1:12" ht="24">
      <c r="A20" s="10" t="s">
        <v>36</v>
      </c>
      <c r="B20" s="55">
        <v>650</v>
      </c>
      <c r="C20" s="56">
        <v>1</v>
      </c>
      <c r="D20" s="57">
        <v>4</v>
      </c>
      <c r="E20" s="55" t="s">
        <v>39</v>
      </c>
      <c r="F20" s="55"/>
      <c r="G20" s="59">
        <f>G21</f>
        <v>6876.5</v>
      </c>
      <c r="H20" s="60"/>
      <c r="I20" s="60"/>
      <c r="J20" s="59">
        <f>J21</f>
        <v>6876.5</v>
      </c>
      <c r="K20" s="60"/>
      <c r="L20" s="60"/>
    </row>
    <row r="21" spans="1:12" ht="36">
      <c r="A21" s="10" t="s">
        <v>38</v>
      </c>
      <c r="B21" s="55">
        <v>650</v>
      </c>
      <c r="C21" s="56">
        <v>1</v>
      </c>
      <c r="D21" s="57">
        <v>4</v>
      </c>
      <c r="E21" s="58" t="s">
        <v>40</v>
      </c>
      <c r="F21" s="55"/>
      <c r="G21" s="59">
        <f>G22</f>
        <v>6876.5</v>
      </c>
      <c r="H21" s="60"/>
      <c r="I21" s="60"/>
      <c r="J21" s="59">
        <f>J22</f>
        <v>6876.5</v>
      </c>
      <c r="K21" s="60"/>
      <c r="L21" s="60"/>
    </row>
    <row r="22" spans="1:12" ht="25.5" customHeight="1">
      <c r="A22" s="11" t="s">
        <v>79</v>
      </c>
      <c r="B22" s="55">
        <v>650</v>
      </c>
      <c r="C22" s="56">
        <v>1</v>
      </c>
      <c r="D22" s="57">
        <v>4</v>
      </c>
      <c r="E22" s="58" t="s">
        <v>41</v>
      </c>
      <c r="F22" s="55"/>
      <c r="G22" s="59">
        <f>G23+G25+G27</f>
        <v>6876.5</v>
      </c>
      <c r="H22" s="60"/>
      <c r="I22" s="60"/>
      <c r="J22" s="59">
        <f>J23+J25+J27</f>
        <v>6876.5</v>
      </c>
      <c r="K22" s="60"/>
      <c r="L22" s="60"/>
    </row>
    <row r="23" spans="1:12" ht="72">
      <c r="A23" s="10" t="s">
        <v>19</v>
      </c>
      <c r="B23" s="55">
        <v>650</v>
      </c>
      <c r="C23" s="56">
        <v>1</v>
      </c>
      <c r="D23" s="57">
        <v>4</v>
      </c>
      <c r="E23" s="58" t="s">
        <v>41</v>
      </c>
      <c r="F23" s="55">
        <v>100</v>
      </c>
      <c r="G23" s="59">
        <f>G24</f>
        <v>6648</v>
      </c>
      <c r="H23" s="60"/>
      <c r="I23" s="60"/>
      <c r="J23" s="59">
        <f>J24</f>
        <v>6648</v>
      </c>
      <c r="K23" s="60"/>
      <c r="L23" s="60"/>
    </row>
    <row r="24" spans="1:12" ht="24">
      <c r="A24" s="10" t="s">
        <v>20</v>
      </c>
      <c r="B24" s="55">
        <v>650</v>
      </c>
      <c r="C24" s="56">
        <v>1</v>
      </c>
      <c r="D24" s="57">
        <v>4</v>
      </c>
      <c r="E24" s="58" t="s">
        <v>41</v>
      </c>
      <c r="F24" s="55">
        <v>120</v>
      </c>
      <c r="G24" s="59">
        <v>6648</v>
      </c>
      <c r="H24" s="59"/>
      <c r="I24" s="60"/>
      <c r="J24" s="59">
        <v>6648</v>
      </c>
      <c r="K24" s="59"/>
      <c r="L24" s="60"/>
    </row>
    <row r="25" spans="1:12" ht="36">
      <c r="A25" s="10" t="s">
        <v>80</v>
      </c>
      <c r="B25" s="55">
        <v>650</v>
      </c>
      <c r="C25" s="56">
        <v>1</v>
      </c>
      <c r="D25" s="57">
        <v>4</v>
      </c>
      <c r="E25" s="58" t="s">
        <v>41</v>
      </c>
      <c r="F25" s="55">
        <v>200</v>
      </c>
      <c r="G25" s="59">
        <f>G26</f>
        <v>214.5</v>
      </c>
      <c r="H25" s="60"/>
      <c r="I25" s="60"/>
      <c r="J25" s="59">
        <f>J26</f>
        <v>214.5</v>
      </c>
      <c r="K25" s="60"/>
      <c r="L25" s="60"/>
    </row>
    <row r="26" spans="1:12" ht="36">
      <c r="A26" s="10" t="s">
        <v>32</v>
      </c>
      <c r="B26" s="55">
        <v>650</v>
      </c>
      <c r="C26" s="56">
        <v>1</v>
      </c>
      <c r="D26" s="57">
        <v>4</v>
      </c>
      <c r="E26" s="58" t="s">
        <v>41</v>
      </c>
      <c r="F26" s="55">
        <v>240</v>
      </c>
      <c r="G26" s="59">
        <v>214.5</v>
      </c>
      <c r="H26" s="60"/>
      <c r="I26" s="60"/>
      <c r="J26" s="59">
        <v>214.5</v>
      </c>
      <c r="K26" s="60"/>
      <c r="L26" s="60"/>
    </row>
    <row r="27" spans="1:12" ht="12.75">
      <c r="A27" s="10" t="s">
        <v>21</v>
      </c>
      <c r="B27" s="55">
        <v>650</v>
      </c>
      <c r="C27" s="56">
        <v>1</v>
      </c>
      <c r="D27" s="57">
        <v>4</v>
      </c>
      <c r="E27" s="58" t="s">
        <v>41</v>
      </c>
      <c r="F27" s="55">
        <v>800</v>
      </c>
      <c r="G27" s="59">
        <f>G28</f>
        <v>14</v>
      </c>
      <c r="H27" s="60"/>
      <c r="I27" s="60"/>
      <c r="J27" s="59">
        <f>J28</f>
        <v>14</v>
      </c>
      <c r="K27" s="60"/>
      <c r="L27" s="60"/>
    </row>
    <row r="28" spans="1:12" ht="12.75">
      <c r="A28" s="10" t="s">
        <v>22</v>
      </c>
      <c r="B28" s="55">
        <v>650</v>
      </c>
      <c r="C28" s="56">
        <v>1</v>
      </c>
      <c r="D28" s="57">
        <v>4</v>
      </c>
      <c r="E28" s="58" t="s">
        <v>41</v>
      </c>
      <c r="F28" s="55">
        <v>850</v>
      </c>
      <c r="G28" s="59">
        <v>14</v>
      </c>
      <c r="H28" s="60"/>
      <c r="I28" s="60"/>
      <c r="J28" s="59">
        <v>14</v>
      </c>
      <c r="K28" s="60"/>
      <c r="L28" s="60"/>
    </row>
    <row r="29" spans="1:12" ht="12.75">
      <c r="A29" s="10" t="s">
        <v>5</v>
      </c>
      <c r="B29" s="55">
        <v>650</v>
      </c>
      <c r="C29" s="56">
        <v>1</v>
      </c>
      <c r="D29" s="57">
        <v>11</v>
      </c>
      <c r="E29" s="58"/>
      <c r="F29" s="55"/>
      <c r="G29" s="59">
        <f>G31</f>
        <v>53</v>
      </c>
      <c r="H29" s="60"/>
      <c r="I29" s="60"/>
      <c r="J29" s="59">
        <f>J31</f>
        <v>53</v>
      </c>
      <c r="K29" s="60"/>
      <c r="L29" s="60"/>
    </row>
    <row r="30" spans="1:12" ht="24">
      <c r="A30" s="10" t="s">
        <v>36</v>
      </c>
      <c r="B30" s="55">
        <v>650</v>
      </c>
      <c r="C30" s="56">
        <v>1</v>
      </c>
      <c r="D30" s="57">
        <v>11</v>
      </c>
      <c r="E30" s="58" t="s">
        <v>39</v>
      </c>
      <c r="F30" s="55"/>
      <c r="G30" s="59">
        <f>G31</f>
        <v>53</v>
      </c>
      <c r="H30" s="60"/>
      <c r="I30" s="60"/>
      <c r="J30" s="59">
        <f>J31</f>
        <v>53</v>
      </c>
      <c r="K30" s="60"/>
      <c r="L30" s="60"/>
    </row>
    <row r="31" spans="1:12" ht="48">
      <c r="A31" s="22" t="s">
        <v>78</v>
      </c>
      <c r="B31" s="55">
        <v>650</v>
      </c>
      <c r="C31" s="56">
        <v>1</v>
      </c>
      <c r="D31" s="57">
        <v>11</v>
      </c>
      <c r="E31" s="58" t="s">
        <v>46</v>
      </c>
      <c r="F31" s="55"/>
      <c r="G31" s="59">
        <f>G32</f>
        <v>53</v>
      </c>
      <c r="H31" s="60"/>
      <c r="I31" s="60"/>
      <c r="J31" s="59">
        <f>J32</f>
        <v>53</v>
      </c>
      <c r="K31" s="60"/>
      <c r="L31" s="60"/>
    </row>
    <row r="32" spans="1:12" ht="24">
      <c r="A32" s="10" t="s">
        <v>58</v>
      </c>
      <c r="B32" s="55">
        <v>650</v>
      </c>
      <c r="C32" s="56">
        <v>1</v>
      </c>
      <c r="D32" s="57">
        <v>11</v>
      </c>
      <c r="E32" s="58" t="s">
        <v>47</v>
      </c>
      <c r="F32" s="55"/>
      <c r="G32" s="59">
        <f>G33</f>
        <v>53</v>
      </c>
      <c r="H32" s="60"/>
      <c r="I32" s="60"/>
      <c r="J32" s="59">
        <f>J33</f>
        <v>53</v>
      </c>
      <c r="K32" s="60"/>
      <c r="L32" s="60"/>
    </row>
    <row r="33" spans="1:12" ht="12.75">
      <c r="A33" s="10" t="s">
        <v>21</v>
      </c>
      <c r="B33" s="55">
        <v>650</v>
      </c>
      <c r="C33" s="56">
        <v>1</v>
      </c>
      <c r="D33" s="57">
        <v>11</v>
      </c>
      <c r="E33" s="58" t="s">
        <v>47</v>
      </c>
      <c r="F33" s="55">
        <v>800</v>
      </c>
      <c r="G33" s="59">
        <f>G34</f>
        <v>53</v>
      </c>
      <c r="H33" s="60"/>
      <c r="I33" s="60"/>
      <c r="J33" s="59">
        <f>J34</f>
        <v>53</v>
      </c>
      <c r="K33" s="60"/>
      <c r="L33" s="60"/>
    </row>
    <row r="34" spans="1:12" ht="12.75">
      <c r="A34" s="10" t="s">
        <v>23</v>
      </c>
      <c r="B34" s="55">
        <v>650</v>
      </c>
      <c r="C34" s="56">
        <v>1</v>
      </c>
      <c r="D34" s="57">
        <v>11</v>
      </c>
      <c r="E34" s="58" t="s">
        <v>47</v>
      </c>
      <c r="F34" s="55">
        <v>870</v>
      </c>
      <c r="G34" s="59">
        <v>53</v>
      </c>
      <c r="H34" s="60"/>
      <c r="I34" s="60"/>
      <c r="J34" s="59">
        <v>53</v>
      </c>
      <c r="K34" s="60"/>
      <c r="L34" s="60"/>
    </row>
    <row r="35" spans="1:12" ht="12.75">
      <c r="A35" s="10" t="s">
        <v>6</v>
      </c>
      <c r="B35" s="55">
        <v>650</v>
      </c>
      <c r="C35" s="56">
        <v>1</v>
      </c>
      <c r="D35" s="57">
        <v>13</v>
      </c>
      <c r="E35" s="55"/>
      <c r="F35" s="55"/>
      <c r="G35" s="59">
        <f>G36</f>
        <v>1359</v>
      </c>
      <c r="H35" s="59"/>
      <c r="I35" s="59"/>
      <c r="J35" s="59">
        <f>J36</f>
        <v>1358.7</v>
      </c>
      <c r="K35" s="59"/>
      <c r="L35" s="59"/>
    </row>
    <row r="36" spans="1:12" ht="24">
      <c r="A36" s="10" t="s">
        <v>36</v>
      </c>
      <c r="B36" s="55">
        <v>650</v>
      </c>
      <c r="C36" s="56">
        <v>1</v>
      </c>
      <c r="D36" s="57">
        <v>13</v>
      </c>
      <c r="E36" s="58" t="s">
        <v>39</v>
      </c>
      <c r="F36" s="55"/>
      <c r="G36" s="59">
        <f>G37+G49+G53</f>
        <v>1359</v>
      </c>
      <c r="H36" s="59"/>
      <c r="I36" s="60"/>
      <c r="J36" s="59">
        <f>J37+J49+J53</f>
        <v>1358.7</v>
      </c>
      <c r="K36" s="59"/>
      <c r="L36" s="60"/>
    </row>
    <row r="37" spans="1:12" ht="36">
      <c r="A37" s="10" t="s">
        <v>38</v>
      </c>
      <c r="B37" s="55">
        <v>650</v>
      </c>
      <c r="C37" s="56">
        <v>1</v>
      </c>
      <c r="D37" s="57">
        <v>13</v>
      </c>
      <c r="E37" s="58" t="s">
        <v>40</v>
      </c>
      <c r="F37" s="55"/>
      <c r="G37" s="59">
        <f>G38+G44+G41</f>
        <v>636.48</v>
      </c>
      <c r="H37" s="59"/>
      <c r="I37" s="59"/>
      <c r="J37" s="106">
        <f>J38+J44+J41</f>
        <v>0</v>
      </c>
      <c r="K37" s="59"/>
      <c r="L37" s="59"/>
    </row>
    <row r="38" spans="1:12" ht="25.5">
      <c r="A38" s="48" t="s">
        <v>115</v>
      </c>
      <c r="B38" s="55">
        <v>650</v>
      </c>
      <c r="C38" s="56">
        <v>1</v>
      </c>
      <c r="D38" s="57">
        <v>13</v>
      </c>
      <c r="E38" s="58" t="s">
        <v>48</v>
      </c>
      <c r="F38" s="55"/>
      <c r="G38" s="59">
        <f>G39</f>
        <v>0.4</v>
      </c>
      <c r="H38" s="59"/>
      <c r="I38" s="60"/>
      <c r="J38" s="106">
        <f>J39</f>
        <v>0</v>
      </c>
      <c r="K38" s="59"/>
      <c r="L38" s="60"/>
    </row>
    <row r="39" spans="1:12" ht="12.75">
      <c r="A39" s="10" t="s">
        <v>21</v>
      </c>
      <c r="B39" s="55">
        <v>650</v>
      </c>
      <c r="C39" s="56">
        <v>1</v>
      </c>
      <c r="D39" s="57">
        <v>13</v>
      </c>
      <c r="E39" s="58" t="s">
        <v>48</v>
      </c>
      <c r="F39" s="55">
        <v>800</v>
      </c>
      <c r="G39" s="59">
        <f>G40</f>
        <v>0.4</v>
      </c>
      <c r="H39" s="59"/>
      <c r="I39" s="60"/>
      <c r="J39" s="106">
        <f>J40</f>
        <v>0</v>
      </c>
      <c r="K39" s="59"/>
      <c r="L39" s="60"/>
    </row>
    <row r="40" spans="1:12" ht="12.75">
      <c r="A40" s="10" t="s">
        <v>22</v>
      </c>
      <c r="B40" s="55">
        <v>650</v>
      </c>
      <c r="C40" s="56">
        <v>1</v>
      </c>
      <c r="D40" s="57">
        <v>13</v>
      </c>
      <c r="E40" s="58" t="s">
        <v>48</v>
      </c>
      <c r="F40" s="55">
        <v>850</v>
      </c>
      <c r="G40" s="59">
        <v>0.4</v>
      </c>
      <c r="H40" s="59"/>
      <c r="I40" s="60"/>
      <c r="J40" s="106">
        <v>0</v>
      </c>
      <c r="K40" s="59"/>
      <c r="L40" s="60"/>
    </row>
    <row r="41" spans="1:12" ht="38.25">
      <c r="A41" s="27" t="s">
        <v>92</v>
      </c>
      <c r="B41" s="61">
        <v>650</v>
      </c>
      <c r="C41" s="62">
        <v>1</v>
      </c>
      <c r="D41" s="63">
        <v>13</v>
      </c>
      <c r="E41" s="64" t="s">
        <v>93</v>
      </c>
      <c r="F41" s="64"/>
      <c r="G41" s="59">
        <f>G42</f>
        <v>0</v>
      </c>
      <c r="H41" s="59"/>
      <c r="I41" s="60"/>
      <c r="J41" s="106">
        <f>J42</f>
        <v>0</v>
      </c>
      <c r="K41" s="59"/>
      <c r="L41" s="60"/>
    </row>
    <row r="42" spans="1:12" ht="38.25">
      <c r="A42" s="27" t="s">
        <v>80</v>
      </c>
      <c r="B42" s="61">
        <v>650</v>
      </c>
      <c r="C42" s="62">
        <v>1</v>
      </c>
      <c r="D42" s="63">
        <v>13</v>
      </c>
      <c r="E42" s="64" t="s">
        <v>93</v>
      </c>
      <c r="F42" s="64">
        <v>200</v>
      </c>
      <c r="G42" s="59">
        <f>G43</f>
        <v>0</v>
      </c>
      <c r="H42" s="59"/>
      <c r="I42" s="60"/>
      <c r="J42" s="106">
        <f>J43</f>
        <v>0</v>
      </c>
      <c r="K42" s="59"/>
      <c r="L42" s="60"/>
    </row>
    <row r="43" spans="1:12" ht="38.25">
      <c r="A43" s="27" t="s">
        <v>32</v>
      </c>
      <c r="B43" s="61">
        <v>650</v>
      </c>
      <c r="C43" s="62">
        <v>1</v>
      </c>
      <c r="D43" s="63">
        <v>13</v>
      </c>
      <c r="E43" s="64" t="s">
        <v>93</v>
      </c>
      <c r="F43" s="64">
        <v>240</v>
      </c>
      <c r="G43" s="59">
        <v>0</v>
      </c>
      <c r="H43" s="59"/>
      <c r="I43" s="60"/>
      <c r="J43" s="106">
        <v>0</v>
      </c>
      <c r="K43" s="59"/>
      <c r="L43" s="60"/>
    </row>
    <row r="44" spans="1:12" ht="12.75">
      <c r="A44" s="10" t="s">
        <v>86</v>
      </c>
      <c r="B44" s="55">
        <v>650</v>
      </c>
      <c r="C44" s="56">
        <v>1</v>
      </c>
      <c r="D44" s="57">
        <v>13</v>
      </c>
      <c r="E44" s="58" t="s">
        <v>44</v>
      </c>
      <c r="F44" s="55"/>
      <c r="G44" s="59">
        <f>G45+G47</f>
        <v>636.08</v>
      </c>
      <c r="H44" s="59"/>
      <c r="I44" s="60"/>
      <c r="J44" s="106">
        <f>J45+J47</f>
        <v>0</v>
      </c>
      <c r="K44" s="59"/>
      <c r="L44" s="60"/>
    </row>
    <row r="45" spans="1:12" ht="36">
      <c r="A45" s="10" t="s">
        <v>80</v>
      </c>
      <c r="B45" s="55">
        <v>650</v>
      </c>
      <c r="C45" s="56">
        <v>1</v>
      </c>
      <c r="D45" s="57">
        <v>13</v>
      </c>
      <c r="E45" s="58" t="s">
        <v>44</v>
      </c>
      <c r="F45" s="55">
        <v>200</v>
      </c>
      <c r="G45" s="59">
        <f>G46</f>
        <v>595.08</v>
      </c>
      <c r="H45" s="59"/>
      <c r="I45" s="60"/>
      <c r="J45" s="106">
        <f>J46</f>
        <v>0</v>
      </c>
      <c r="K45" s="59"/>
      <c r="L45" s="60"/>
    </row>
    <row r="46" spans="1:12" ht="36">
      <c r="A46" s="10" t="s">
        <v>32</v>
      </c>
      <c r="B46" s="55">
        <v>650</v>
      </c>
      <c r="C46" s="56">
        <v>1</v>
      </c>
      <c r="D46" s="57">
        <v>13</v>
      </c>
      <c r="E46" s="58" t="s">
        <v>44</v>
      </c>
      <c r="F46" s="55">
        <v>240</v>
      </c>
      <c r="G46" s="106">
        <v>595.08</v>
      </c>
      <c r="H46" s="59"/>
      <c r="I46" s="60"/>
      <c r="J46" s="106">
        <v>0</v>
      </c>
      <c r="K46" s="59"/>
      <c r="L46" s="60"/>
    </row>
    <row r="47" spans="1:12" ht="12.75">
      <c r="A47" s="10" t="s">
        <v>87</v>
      </c>
      <c r="B47" s="55">
        <v>650</v>
      </c>
      <c r="C47" s="56">
        <v>1</v>
      </c>
      <c r="D47" s="57">
        <v>13</v>
      </c>
      <c r="E47" s="58" t="s">
        <v>44</v>
      </c>
      <c r="F47" s="55">
        <v>800</v>
      </c>
      <c r="G47" s="59">
        <f>G48</f>
        <v>41</v>
      </c>
      <c r="H47" s="59"/>
      <c r="I47" s="60"/>
      <c r="J47" s="106">
        <f>J48</f>
        <v>0</v>
      </c>
      <c r="K47" s="59"/>
      <c r="L47" s="60"/>
    </row>
    <row r="48" spans="1:12" ht="12.75">
      <c r="A48" s="10" t="s">
        <v>22</v>
      </c>
      <c r="B48" s="55">
        <v>650</v>
      </c>
      <c r="C48" s="56">
        <v>1</v>
      </c>
      <c r="D48" s="57">
        <v>13</v>
      </c>
      <c r="E48" s="58" t="s">
        <v>44</v>
      </c>
      <c r="F48" s="55">
        <v>850</v>
      </c>
      <c r="G48" s="59">
        <v>41</v>
      </c>
      <c r="H48" s="59"/>
      <c r="I48" s="60"/>
      <c r="J48" s="106">
        <v>0</v>
      </c>
      <c r="K48" s="59"/>
      <c r="L48" s="60"/>
    </row>
    <row r="49" spans="1:12" ht="38.25">
      <c r="A49" s="28" t="s">
        <v>139</v>
      </c>
      <c r="B49" s="65" t="s">
        <v>70</v>
      </c>
      <c r="C49" s="62">
        <v>1</v>
      </c>
      <c r="D49" s="63">
        <v>13</v>
      </c>
      <c r="E49" s="64" t="s">
        <v>43</v>
      </c>
      <c r="F49" s="64"/>
      <c r="G49" s="59">
        <f>G50</f>
        <v>20</v>
      </c>
      <c r="H49" s="59"/>
      <c r="I49" s="60"/>
      <c r="J49" s="106">
        <f>J50</f>
        <v>0</v>
      </c>
      <c r="K49" s="59"/>
      <c r="L49" s="60"/>
    </row>
    <row r="50" spans="1:12" ht="78.75" customHeight="1">
      <c r="A50" s="100" t="s">
        <v>149</v>
      </c>
      <c r="B50" s="65" t="s">
        <v>70</v>
      </c>
      <c r="C50" s="62">
        <v>1</v>
      </c>
      <c r="D50" s="63">
        <v>13</v>
      </c>
      <c r="E50" s="64" t="s">
        <v>134</v>
      </c>
      <c r="F50" s="64"/>
      <c r="G50" s="59">
        <f>G51</f>
        <v>20</v>
      </c>
      <c r="H50" s="59"/>
      <c r="I50" s="60"/>
      <c r="J50" s="106">
        <f>J51</f>
        <v>0</v>
      </c>
      <c r="K50" s="59"/>
      <c r="L50" s="60"/>
    </row>
    <row r="51" spans="1:12" ht="38.25">
      <c r="A51" s="27" t="s">
        <v>80</v>
      </c>
      <c r="B51" s="65" t="s">
        <v>70</v>
      </c>
      <c r="C51" s="62">
        <v>1</v>
      </c>
      <c r="D51" s="63">
        <v>13</v>
      </c>
      <c r="E51" s="64" t="s">
        <v>135</v>
      </c>
      <c r="F51" s="64">
        <v>200</v>
      </c>
      <c r="G51" s="59">
        <f>G52</f>
        <v>20</v>
      </c>
      <c r="H51" s="59"/>
      <c r="I51" s="60"/>
      <c r="J51" s="106">
        <f>J52</f>
        <v>0</v>
      </c>
      <c r="K51" s="59"/>
      <c r="L51" s="60"/>
    </row>
    <row r="52" spans="1:12" ht="38.25">
      <c r="A52" s="27" t="s">
        <v>32</v>
      </c>
      <c r="B52" s="65" t="s">
        <v>70</v>
      </c>
      <c r="C52" s="62">
        <v>1</v>
      </c>
      <c r="D52" s="63">
        <v>13</v>
      </c>
      <c r="E52" s="64" t="s">
        <v>135</v>
      </c>
      <c r="F52" s="64">
        <v>240</v>
      </c>
      <c r="G52" s="59">
        <v>20</v>
      </c>
      <c r="H52" s="59"/>
      <c r="I52" s="60"/>
      <c r="J52" s="106">
        <v>0</v>
      </c>
      <c r="K52" s="59"/>
      <c r="L52" s="60"/>
    </row>
    <row r="53" spans="1:12" ht="48">
      <c r="A53" s="101" t="s">
        <v>78</v>
      </c>
      <c r="B53" s="102" t="s">
        <v>70</v>
      </c>
      <c r="C53" s="103" t="s">
        <v>28</v>
      </c>
      <c r="D53" s="104">
        <v>13</v>
      </c>
      <c r="E53" s="104" t="s">
        <v>46</v>
      </c>
      <c r="F53" s="105"/>
      <c r="G53" s="106">
        <f>G54</f>
        <v>702.52</v>
      </c>
      <c r="H53" s="106"/>
      <c r="I53" s="107"/>
      <c r="J53" s="106">
        <f>J54</f>
        <v>1358.7</v>
      </c>
      <c r="K53" s="106"/>
      <c r="L53" s="107"/>
    </row>
    <row r="54" spans="1:12" ht="12.75">
      <c r="A54" s="101" t="s">
        <v>75</v>
      </c>
      <c r="B54" s="102" t="s">
        <v>70</v>
      </c>
      <c r="C54" s="103" t="s">
        <v>28</v>
      </c>
      <c r="D54" s="104">
        <v>13</v>
      </c>
      <c r="E54" s="104" t="s">
        <v>76</v>
      </c>
      <c r="F54" s="105"/>
      <c r="G54" s="106">
        <f>G55</f>
        <v>702.52</v>
      </c>
      <c r="H54" s="106"/>
      <c r="I54" s="107"/>
      <c r="J54" s="106">
        <f>J55</f>
        <v>1358.7</v>
      </c>
      <c r="K54" s="106"/>
      <c r="L54" s="107"/>
    </row>
    <row r="55" spans="1:12" ht="24">
      <c r="A55" s="101" t="s">
        <v>77</v>
      </c>
      <c r="B55" s="102" t="s">
        <v>70</v>
      </c>
      <c r="C55" s="103" t="s">
        <v>28</v>
      </c>
      <c r="D55" s="104">
        <v>13</v>
      </c>
      <c r="E55" s="104" t="s">
        <v>76</v>
      </c>
      <c r="F55" s="105"/>
      <c r="G55" s="106">
        <f>G56</f>
        <v>702.52</v>
      </c>
      <c r="H55" s="106"/>
      <c r="I55" s="107"/>
      <c r="J55" s="106">
        <f>J56</f>
        <v>1358.7</v>
      </c>
      <c r="K55" s="106"/>
      <c r="L55" s="107"/>
    </row>
    <row r="56" spans="1:12" ht="12.75">
      <c r="A56" s="108" t="s">
        <v>21</v>
      </c>
      <c r="B56" s="102" t="s">
        <v>70</v>
      </c>
      <c r="C56" s="103" t="s">
        <v>28</v>
      </c>
      <c r="D56" s="104">
        <v>13</v>
      </c>
      <c r="E56" s="104" t="s">
        <v>76</v>
      </c>
      <c r="F56" s="105">
        <v>800</v>
      </c>
      <c r="G56" s="106">
        <f>G57</f>
        <v>702.52</v>
      </c>
      <c r="H56" s="106"/>
      <c r="I56" s="107"/>
      <c r="J56" s="106">
        <f>J57</f>
        <v>1358.7</v>
      </c>
      <c r="K56" s="106"/>
      <c r="L56" s="107"/>
    </row>
    <row r="57" spans="1:12" ht="12.75">
      <c r="A57" s="108" t="s">
        <v>23</v>
      </c>
      <c r="B57" s="102" t="s">
        <v>70</v>
      </c>
      <c r="C57" s="103" t="s">
        <v>28</v>
      </c>
      <c r="D57" s="104">
        <v>13</v>
      </c>
      <c r="E57" s="104" t="s">
        <v>76</v>
      </c>
      <c r="F57" s="105">
        <v>870</v>
      </c>
      <c r="G57" s="106">
        <v>702.52</v>
      </c>
      <c r="H57" s="106"/>
      <c r="I57" s="107"/>
      <c r="J57" s="106">
        <v>1358.7</v>
      </c>
      <c r="K57" s="106"/>
      <c r="L57" s="107"/>
    </row>
    <row r="58" spans="1:12" ht="12.75">
      <c r="A58" s="9" t="s">
        <v>13</v>
      </c>
      <c r="B58" s="50">
        <v>650</v>
      </c>
      <c r="C58" s="52">
        <v>2</v>
      </c>
      <c r="D58" s="53">
        <v>0</v>
      </c>
      <c r="E58" s="54"/>
      <c r="F58" s="50"/>
      <c r="G58" s="51">
        <f aca="true" t="shared" si="1" ref="G58:L58">G59</f>
        <v>255.2</v>
      </c>
      <c r="H58" s="51">
        <f t="shared" si="1"/>
        <v>255.2</v>
      </c>
      <c r="I58" s="51">
        <f t="shared" si="1"/>
        <v>255.2</v>
      </c>
      <c r="J58" s="51">
        <f t="shared" si="1"/>
        <v>264.2</v>
      </c>
      <c r="K58" s="51">
        <f t="shared" si="1"/>
        <v>264.2</v>
      </c>
      <c r="L58" s="51">
        <f t="shared" si="1"/>
        <v>264.2</v>
      </c>
    </row>
    <row r="59" spans="1:12" ht="24">
      <c r="A59" s="10" t="s">
        <v>24</v>
      </c>
      <c r="B59" s="55">
        <v>650</v>
      </c>
      <c r="C59" s="56">
        <v>2</v>
      </c>
      <c r="D59" s="57">
        <v>3</v>
      </c>
      <c r="E59" s="58"/>
      <c r="F59" s="55"/>
      <c r="G59" s="59">
        <f aca="true" t="shared" si="2" ref="G59:L61">G60</f>
        <v>255.2</v>
      </c>
      <c r="H59" s="59">
        <f t="shared" si="2"/>
        <v>255.2</v>
      </c>
      <c r="I59" s="59">
        <f t="shared" si="2"/>
        <v>255.2</v>
      </c>
      <c r="J59" s="59">
        <f t="shared" si="2"/>
        <v>264.2</v>
      </c>
      <c r="K59" s="59">
        <f t="shared" si="2"/>
        <v>264.2</v>
      </c>
      <c r="L59" s="59">
        <f t="shared" si="2"/>
        <v>264.2</v>
      </c>
    </row>
    <row r="60" spans="1:12" ht="25.5">
      <c r="A60" s="29" t="s">
        <v>36</v>
      </c>
      <c r="B60" s="66">
        <v>650</v>
      </c>
      <c r="C60" s="67" t="s">
        <v>14</v>
      </c>
      <c r="D60" s="67" t="s">
        <v>60</v>
      </c>
      <c r="E60" s="67" t="s">
        <v>39</v>
      </c>
      <c r="F60" s="67"/>
      <c r="G60" s="59">
        <f t="shared" si="2"/>
        <v>255.2</v>
      </c>
      <c r="H60" s="59">
        <f t="shared" si="2"/>
        <v>255.2</v>
      </c>
      <c r="I60" s="59">
        <f t="shared" si="2"/>
        <v>255.2</v>
      </c>
      <c r="J60" s="59">
        <f t="shared" si="2"/>
        <v>264.2</v>
      </c>
      <c r="K60" s="59">
        <f t="shared" si="2"/>
        <v>264.2</v>
      </c>
      <c r="L60" s="59">
        <f t="shared" si="2"/>
        <v>264.2</v>
      </c>
    </row>
    <row r="61" spans="1:12" ht="46.5" customHeight="1">
      <c r="A61" s="49" t="s">
        <v>38</v>
      </c>
      <c r="B61" s="68">
        <v>650</v>
      </c>
      <c r="C61" s="67" t="s">
        <v>14</v>
      </c>
      <c r="D61" s="67" t="s">
        <v>60</v>
      </c>
      <c r="E61" s="44" t="s">
        <v>122</v>
      </c>
      <c r="F61" s="67"/>
      <c r="G61" s="59">
        <f>G62</f>
        <v>255.2</v>
      </c>
      <c r="H61" s="59">
        <f t="shared" si="2"/>
        <v>255.2</v>
      </c>
      <c r="I61" s="59">
        <f t="shared" si="2"/>
        <v>255.2</v>
      </c>
      <c r="J61" s="59">
        <f>J62</f>
        <v>264.2</v>
      </c>
      <c r="K61" s="59">
        <f t="shared" si="2"/>
        <v>264.2</v>
      </c>
      <c r="L61" s="59">
        <f t="shared" si="2"/>
        <v>264.2</v>
      </c>
    </row>
    <row r="62" spans="1:12" ht="42" customHeight="1">
      <c r="A62" s="49" t="s">
        <v>121</v>
      </c>
      <c r="B62" s="68">
        <v>650</v>
      </c>
      <c r="C62" s="67" t="s">
        <v>14</v>
      </c>
      <c r="D62" s="67" t="s">
        <v>60</v>
      </c>
      <c r="E62" s="44" t="s">
        <v>122</v>
      </c>
      <c r="F62" s="67"/>
      <c r="G62" s="59">
        <f aca="true" t="shared" si="3" ref="G62:L62">G63+G65</f>
        <v>255.2</v>
      </c>
      <c r="H62" s="59">
        <f t="shared" si="3"/>
        <v>255.2</v>
      </c>
      <c r="I62" s="59">
        <f t="shared" si="3"/>
        <v>255.2</v>
      </c>
      <c r="J62" s="59">
        <f t="shared" si="3"/>
        <v>264.2</v>
      </c>
      <c r="K62" s="59">
        <f t="shared" si="3"/>
        <v>264.2</v>
      </c>
      <c r="L62" s="59">
        <f t="shared" si="3"/>
        <v>264.2</v>
      </c>
    </row>
    <row r="63" spans="1:12" ht="81.75" customHeight="1">
      <c r="A63" s="48" t="s">
        <v>19</v>
      </c>
      <c r="B63" s="68">
        <v>650</v>
      </c>
      <c r="C63" s="67" t="s">
        <v>14</v>
      </c>
      <c r="D63" s="67" t="s">
        <v>60</v>
      </c>
      <c r="E63" s="44" t="s">
        <v>122</v>
      </c>
      <c r="F63" s="67" t="s">
        <v>94</v>
      </c>
      <c r="G63" s="59">
        <f aca="true" t="shared" si="4" ref="G63:L63">G64</f>
        <v>245.2</v>
      </c>
      <c r="H63" s="59">
        <f t="shared" si="4"/>
        <v>245.2</v>
      </c>
      <c r="I63" s="59">
        <f t="shared" si="4"/>
        <v>245.2</v>
      </c>
      <c r="J63" s="59">
        <f t="shared" si="4"/>
        <v>254.2</v>
      </c>
      <c r="K63" s="59">
        <f t="shared" si="4"/>
        <v>254.2</v>
      </c>
      <c r="L63" s="59">
        <f t="shared" si="4"/>
        <v>254.2</v>
      </c>
    </row>
    <row r="64" spans="1:12" ht="38.25">
      <c r="A64" s="30" t="s">
        <v>20</v>
      </c>
      <c r="B64" s="68">
        <v>650</v>
      </c>
      <c r="C64" s="67" t="s">
        <v>14</v>
      </c>
      <c r="D64" s="67" t="s">
        <v>60</v>
      </c>
      <c r="E64" s="44" t="s">
        <v>122</v>
      </c>
      <c r="F64" s="67" t="s">
        <v>95</v>
      </c>
      <c r="G64" s="59">
        <v>245.2</v>
      </c>
      <c r="H64" s="59">
        <v>245.2</v>
      </c>
      <c r="I64" s="59">
        <v>245.2</v>
      </c>
      <c r="J64" s="59">
        <v>254.2</v>
      </c>
      <c r="K64" s="59">
        <v>254.2</v>
      </c>
      <c r="L64" s="59">
        <v>254.2</v>
      </c>
    </row>
    <row r="65" spans="1:12" ht="38.25">
      <c r="A65" s="27" t="s">
        <v>80</v>
      </c>
      <c r="B65" s="68">
        <v>650</v>
      </c>
      <c r="C65" s="69">
        <v>2</v>
      </c>
      <c r="D65" s="70">
        <v>3</v>
      </c>
      <c r="E65" s="44" t="s">
        <v>122</v>
      </c>
      <c r="F65" s="64">
        <v>200</v>
      </c>
      <c r="G65" s="59">
        <f aca="true" t="shared" si="5" ref="G65:L65">G66</f>
        <v>10</v>
      </c>
      <c r="H65" s="59">
        <f t="shared" si="5"/>
        <v>10</v>
      </c>
      <c r="I65" s="59">
        <f t="shared" si="5"/>
        <v>10</v>
      </c>
      <c r="J65" s="59">
        <f t="shared" si="5"/>
        <v>10</v>
      </c>
      <c r="K65" s="59">
        <f t="shared" si="5"/>
        <v>10</v>
      </c>
      <c r="L65" s="59">
        <f t="shared" si="5"/>
        <v>10</v>
      </c>
    </row>
    <row r="66" spans="1:12" ht="38.25">
      <c r="A66" s="27" t="s">
        <v>32</v>
      </c>
      <c r="B66" s="68">
        <v>650</v>
      </c>
      <c r="C66" s="69">
        <v>2</v>
      </c>
      <c r="D66" s="70">
        <v>3</v>
      </c>
      <c r="E66" s="44" t="s">
        <v>120</v>
      </c>
      <c r="F66" s="64">
        <v>240</v>
      </c>
      <c r="G66" s="59">
        <v>10</v>
      </c>
      <c r="H66" s="59">
        <v>10</v>
      </c>
      <c r="I66" s="60">
        <v>10</v>
      </c>
      <c r="J66" s="59">
        <v>10</v>
      </c>
      <c r="K66" s="59">
        <v>10</v>
      </c>
      <c r="L66" s="60">
        <v>10</v>
      </c>
    </row>
    <row r="67" spans="1:12" ht="24">
      <c r="A67" s="9" t="s">
        <v>18</v>
      </c>
      <c r="B67" s="50">
        <v>650</v>
      </c>
      <c r="C67" s="52">
        <v>3</v>
      </c>
      <c r="D67" s="53">
        <v>0</v>
      </c>
      <c r="E67" s="50"/>
      <c r="F67" s="50"/>
      <c r="G67" s="51">
        <f>G68+G79+G85</f>
        <v>427</v>
      </c>
      <c r="H67" s="51">
        <f>H68+H79+H85</f>
        <v>98</v>
      </c>
      <c r="I67" s="51">
        <f>I68+I79</f>
        <v>39.5</v>
      </c>
      <c r="J67" s="51">
        <f>J68+J79+J85</f>
        <v>427</v>
      </c>
      <c r="K67" s="51">
        <f>K68+K79+K85</f>
        <v>98</v>
      </c>
      <c r="L67" s="51">
        <f>L68+L79</f>
        <v>39.5</v>
      </c>
    </row>
    <row r="68" spans="1:12" ht="12.75">
      <c r="A68" s="38" t="s">
        <v>25</v>
      </c>
      <c r="B68" s="55">
        <v>650</v>
      </c>
      <c r="C68" s="56">
        <v>3</v>
      </c>
      <c r="D68" s="57">
        <v>4</v>
      </c>
      <c r="E68" s="55"/>
      <c r="F68" s="55"/>
      <c r="G68" s="59">
        <f aca="true" t="shared" si="6" ref="G68:L68">G69</f>
        <v>39.5</v>
      </c>
      <c r="H68" s="59">
        <f>H69</f>
        <v>39.5</v>
      </c>
      <c r="I68" s="59">
        <f t="shared" si="6"/>
        <v>39.5</v>
      </c>
      <c r="J68" s="59">
        <f t="shared" si="6"/>
        <v>39.5</v>
      </c>
      <c r="K68" s="59">
        <f t="shared" si="6"/>
        <v>39.5</v>
      </c>
      <c r="L68" s="59">
        <f t="shared" si="6"/>
        <v>39.5</v>
      </c>
    </row>
    <row r="69" spans="1:12" ht="39" customHeight="1">
      <c r="A69" s="28" t="s">
        <v>36</v>
      </c>
      <c r="B69" s="61">
        <v>650</v>
      </c>
      <c r="C69" s="62">
        <v>3</v>
      </c>
      <c r="D69" s="63">
        <v>4</v>
      </c>
      <c r="E69" s="71" t="s">
        <v>39</v>
      </c>
      <c r="F69" s="64"/>
      <c r="G69" s="59">
        <f aca="true" t="shared" si="7" ref="G69:L69">G70+G76</f>
        <v>39.5</v>
      </c>
      <c r="H69" s="59">
        <f t="shared" si="7"/>
        <v>39.5</v>
      </c>
      <c r="I69" s="59">
        <f t="shared" si="7"/>
        <v>39.5</v>
      </c>
      <c r="J69" s="59">
        <f t="shared" si="7"/>
        <v>39.5</v>
      </c>
      <c r="K69" s="59">
        <f t="shared" si="7"/>
        <v>39.5</v>
      </c>
      <c r="L69" s="59">
        <f t="shared" si="7"/>
        <v>39.5</v>
      </c>
    </row>
    <row r="70" spans="1:12" ht="42" customHeight="1">
      <c r="A70" s="95" t="s">
        <v>140</v>
      </c>
      <c r="B70" s="61">
        <v>650</v>
      </c>
      <c r="C70" s="62">
        <v>3</v>
      </c>
      <c r="D70" s="63">
        <v>4</v>
      </c>
      <c r="E70" s="71" t="s">
        <v>40</v>
      </c>
      <c r="F70" s="64"/>
      <c r="G70" s="59">
        <f aca="true" t="shared" si="8" ref="G70:L70">G71</f>
        <v>30.200000000000003</v>
      </c>
      <c r="H70" s="59">
        <f t="shared" si="8"/>
        <v>30.200000000000003</v>
      </c>
      <c r="I70" s="59">
        <f t="shared" si="8"/>
        <v>30.200000000000003</v>
      </c>
      <c r="J70" s="59">
        <f t="shared" si="8"/>
        <v>30.200000000000003</v>
      </c>
      <c r="K70" s="59">
        <f t="shared" si="8"/>
        <v>30.200000000000003</v>
      </c>
      <c r="L70" s="59">
        <f t="shared" si="8"/>
        <v>30.200000000000003</v>
      </c>
    </row>
    <row r="71" spans="1:12" ht="54" customHeight="1">
      <c r="A71" s="96" t="s">
        <v>141</v>
      </c>
      <c r="B71" s="61">
        <v>650</v>
      </c>
      <c r="C71" s="62">
        <v>3</v>
      </c>
      <c r="D71" s="63">
        <v>4</v>
      </c>
      <c r="E71" s="72" t="s">
        <v>96</v>
      </c>
      <c r="F71" s="64"/>
      <c r="G71" s="59">
        <f aca="true" t="shared" si="9" ref="G71:L71">G72+G74</f>
        <v>30.200000000000003</v>
      </c>
      <c r="H71" s="59">
        <f t="shared" si="9"/>
        <v>30.200000000000003</v>
      </c>
      <c r="I71" s="59">
        <f t="shared" si="9"/>
        <v>30.200000000000003</v>
      </c>
      <c r="J71" s="59">
        <f t="shared" si="9"/>
        <v>30.200000000000003</v>
      </c>
      <c r="K71" s="59">
        <f t="shared" si="9"/>
        <v>30.200000000000003</v>
      </c>
      <c r="L71" s="59">
        <f t="shared" si="9"/>
        <v>30.200000000000003</v>
      </c>
    </row>
    <row r="72" spans="1:12" ht="82.5" customHeight="1">
      <c r="A72" s="31" t="s">
        <v>19</v>
      </c>
      <c r="B72" s="61">
        <v>650</v>
      </c>
      <c r="C72" s="62">
        <v>3</v>
      </c>
      <c r="D72" s="63">
        <v>4</v>
      </c>
      <c r="E72" s="72" t="s">
        <v>96</v>
      </c>
      <c r="F72" s="64">
        <v>100</v>
      </c>
      <c r="G72" s="59">
        <f aca="true" t="shared" si="10" ref="G72:L72">G73</f>
        <v>24.3</v>
      </c>
      <c r="H72" s="59">
        <f t="shared" si="10"/>
        <v>24.3</v>
      </c>
      <c r="I72" s="59">
        <f t="shared" si="10"/>
        <v>24.3</v>
      </c>
      <c r="J72" s="59">
        <f t="shared" si="10"/>
        <v>24.3</v>
      </c>
      <c r="K72" s="59">
        <f t="shared" si="10"/>
        <v>24.3</v>
      </c>
      <c r="L72" s="59">
        <f t="shared" si="10"/>
        <v>24.3</v>
      </c>
    </row>
    <row r="73" spans="1:12" ht="38.25">
      <c r="A73" s="28" t="s">
        <v>20</v>
      </c>
      <c r="B73" s="61">
        <v>650</v>
      </c>
      <c r="C73" s="62">
        <v>3</v>
      </c>
      <c r="D73" s="63">
        <v>4</v>
      </c>
      <c r="E73" s="72" t="s">
        <v>96</v>
      </c>
      <c r="F73" s="64">
        <v>120</v>
      </c>
      <c r="G73" s="59">
        <v>24.3</v>
      </c>
      <c r="H73" s="59">
        <v>24.3</v>
      </c>
      <c r="I73" s="59">
        <v>24.3</v>
      </c>
      <c r="J73" s="59">
        <v>24.3</v>
      </c>
      <c r="K73" s="59">
        <v>24.3</v>
      </c>
      <c r="L73" s="59">
        <v>24.3</v>
      </c>
    </row>
    <row r="74" spans="1:12" ht="38.25">
      <c r="A74" s="28" t="s">
        <v>80</v>
      </c>
      <c r="B74" s="61">
        <v>650</v>
      </c>
      <c r="C74" s="62">
        <v>3</v>
      </c>
      <c r="D74" s="63">
        <v>4</v>
      </c>
      <c r="E74" s="72" t="s">
        <v>96</v>
      </c>
      <c r="F74" s="64">
        <v>200</v>
      </c>
      <c r="G74" s="59">
        <f aca="true" t="shared" si="11" ref="G74:L74">G75</f>
        <v>5.9</v>
      </c>
      <c r="H74" s="59">
        <f t="shared" si="11"/>
        <v>5.9</v>
      </c>
      <c r="I74" s="59">
        <f t="shared" si="11"/>
        <v>5.9</v>
      </c>
      <c r="J74" s="59">
        <f t="shared" si="11"/>
        <v>5.9</v>
      </c>
      <c r="K74" s="59">
        <f t="shared" si="11"/>
        <v>5.9</v>
      </c>
      <c r="L74" s="59">
        <f t="shared" si="11"/>
        <v>5.9</v>
      </c>
    </row>
    <row r="75" spans="1:12" ht="38.25">
      <c r="A75" s="28" t="s">
        <v>32</v>
      </c>
      <c r="B75" s="61">
        <v>650</v>
      </c>
      <c r="C75" s="62">
        <v>3</v>
      </c>
      <c r="D75" s="63">
        <v>4</v>
      </c>
      <c r="E75" s="72" t="s">
        <v>96</v>
      </c>
      <c r="F75" s="64">
        <v>240</v>
      </c>
      <c r="G75" s="59">
        <v>5.9</v>
      </c>
      <c r="H75" s="59">
        <v>5.9</v>
      </c>
      <c r="I75" s="59">
        <v>5.9</v>
      </c>
      <c r="J75" s="59">
        <v>5.9</v>
      </c>
      <c r="K75" s="59">
        <v>5.9</v>
      </c>
      <c r="L75" s="59">
        <v>5.9</v>
      </c>
    </row>
    <row r="76" spans="1:12" ht="63.75">
      <c r="A76" s="96" t="s">
        <v>142</v>
      </c>
      <c r="B76" s="55">
        <v>650</v>
      </c>
      <c r="C76" s="62">
        <v>3</v>
      </c>
      <c r="D76" s="63">
        <v>4</v>
      </c>
      <c r="E76" s="72" t="s">
        <v>97</v>
      </c>
      <c r="F76" s="64"/>
      <c r="G76" s="59">
        <f aca="true" t="shared" si="12" ref="G76:L77">G77</f>
        <v>9.3</v>
      </c>
      <c r="H76" s="59">
        <f t="shared" si="12"/>
        <v>9.3</v>
      </c>
      <c r="I76" s="59">
        <f t="shared" si="12"/>
        <v>9.3</v>
      </c>
      <c r="J76" s="59">
        <f t="shared" si="12"/>
        <v>9.3</v>
      </c>
      <c r="K76" s="59">
        <f t="shared" si="12"/>
        <v>9.3</v>
      </c>
      <c r="L76" s="59">
        <f t="shared" si="12"/>
        <v>9.3</v>
      </c>
    </row>
    <row r="77" spans="1:12" ht="72">
      <c r="A77" s="39" t="s">
        <v>19</v>
      </c>
      <c r="B77" s="55">
        <v>650</v>
      </c>
      <c r="C77" s="62">
        <v>3</v>
      </c>
      <c r="D77" s="63">
        <v>4</v>
      </c>
      <c r="E77" s="72" t="s">
        <v>97</v>
      </c>
      <c r="F77" s="64">
        <v>100</v>
      </c>
      <c r="G77" s="59">
        <f t="shared" si="12"/>
        <v>9.3</v>
      </c>
      <c r="H77" s="59">
        <f t="shared" si="12"/>
        <v>9.3</v>
      </c>
      <c r="I77" s="59">
        <f t="shared" si="12"/>
        <v>9.3</v>
      </c>
      <c r="J77" s="59">
        <f t="shared" si="12"/>
        <v>9.3</v>
      </c>
      <c r="K77" s="59">
        <f t="shared" si="12"/>
        <v>9.3</v>
      </c>
      <c r="L77" s="59">
        <f t="shared" si="12"/>
        <v>9.3</v>
      </c>
    </row>
    <row r="78" spans="1:12" ht="24">
      <c r="A78" s="25" t="s">
        <v>20</v>
      </c>
      <c r="B78" s="55">
        <v>650</v>
      </c>
      <c r="C78" s="62">
        <v>3</v>
      </c>
      <c r="D78" s="63">
        <v>4</v>
      </c>
      <c r="E78" s="72" t="s">
        <v>97</v>
      </c>
      <c r="F78" s="64">
        <v>120</v>
      </c>
      <c r="G78" s="59">
        <v>9.3</v>
      </c>
      <c r="H78" s="59">
        <v>9.3</v>
      </c>
      <c r="I78" s="59">
        <v>9.3</v>
      </c>
      <c r="J78" s="59">
        <v>9.3</v>
      </c>
      <c r="K78" s="59">
        <v>9.3</v>
      </c>
      <c r="L78" s="59">
        <v>9.3</v>
      </c>
    </row>
    <row r="79" spans="1:12" ht="36">
      <c r="A79" s="10" t="s">
        <v>127</v>
      </c>
      <c r="B79" s="55">
        <v>650</v>
      </c>
      <c r="C79" s="56">
        <v>3</v>
      </c>
      <c r="D79" s="57">
        <v>10</v>
      </c>
      <c r="E79" s="55"/>
      <c r="F79" s="55"/>
      <c r="G79" s="59">
        <f>G80</f>
        <v>329</v>
      </c>
      <c r="H79" s="60"/>
      <c r="I79" s="60"/>
      <c r="J79" s="59">
        <f>J80</f>
        <v>329</v>
      </c>
      <c r="K79" s="60"/>
      <c r="L79" s="60"/>
    </row>
    <row r="80" spans="1:12" ht="18" customHeight="1">
      <c r="A80" s="12" t="s">
        <v>36</v>
      </c>
      <c r="B80" s="73">
        <v>650</v>
      </c>
      <c r="C80" s="74">
        <v>3</v>
      </c>
      <c r="D80" s="75">
        <v>10</v>
      </c>
      <c r="E80" s="76" t="s">
        <v>39</v>
      </c>
      <c r="F80" s="55"/>
      <c r="G80" s="59">
        <f>G81</f>
        <v>329</v>
      </c>
      <c r="H80" s="60"/>
      <c r="I80" s="60"/>
      <c r="J80" s="59">
        <f>J81</f>
        <v>329</v>
      </c>
      <c r="K80" s="60"/>
      <c r="L80" s="60"/>
    </row>
    <row r="81" spans="1:12" ht="77.25" customHeight="1">
      <c r="A81" s="28" t="s">
        <v>147</v>
      </c>
      <c r="B81" s="55">
        <v>650</v>
      </c>
      <c r="C81" s="56">
        <v>3</v>
      </c>
      <c r="D81" s="57">
        <v>10</v>
      </c>
      <c r="E81" s="55" t="s">
        <v>49</v>
      </c>
      <c r="F81" s="55"/>
      <c r="G81" s="59">
        <f>G82</f>
        <v>329</v>
      </c>
      <c r="H81" s="60"/>
      <c r="I81" s="60"/>
      <c r="J81" s="59">
        <f>J82</f>
        <v>329</v>
      </c>
      <c r="K81" s="60"/>
      <c r="L81" s="60"/>
    </row>
    <row r="82" spans="1:12" ht="24">
      <c r="A82" s="28" t="s">
        <v>86</v>
      </c>
      <c r="B82" s="55">
        <v>650</v>
      </c>
      <c r="C82" s="56">
        <v>3</v>
      </c>
      <c r="D82" s="57">
        <v>10</v>
      </c>
      <c r="E82" s="55" t="s">
        <v>136</v>
      </c>
      <c r="F82" s="55"/>
      <c r="G82" s="59">
        <f>G83</f>
        <v>329</v>
      </c>
      <c r="H82" s="60"/>
      <c r="I82" s="60"/>
      <c r="J82" s="59">
        <f>J83</f>
        <v>329</v>
      </c>
      <c r="K82" s="60"/>
      <c r="L82" s="60"/>
    </row>
    <row r="83" spans="1:12" ht="36">
      <c r="A83" s="10" t="s">
        <v>80</v>
      </c>
      <c r="B83" s="55">
        <v>650</v>
      </c>
      <c r="C83" s="56">
        <v>3</v>
      </c>
      <c r="D83" s="57">
        <v>10</v>
      </c>
      <c r="E83" s="55" t="s">
        <v>136</v>
      </c>
      <c r="F83" s="55">
        <v>200</v>
      </c>
      <c r="G83" s="59">
        <f>G84</f>
        <v>329</v>
      </c>
      <c r="H83" s="60"/>
      <c r="I83" s="60"/>
      <c r="J83" s="59">
        <f>J84</f>
        <v>329</v>
      </c>
      <c r="K83" s="60"/>
      <c r="L83" s="60"/>
    </row>
    <row r="84" spans="1:12" ht="42.75" customHeight="1">
      <c r="A84" s="30" t="s">
        <v>32</v>
      </c>
      <c r="B84" s="55">
        <v>650</v>
      </c>
      <c r="C84" s="56">
        <v>3</v>
      </c>
      <c r="D84" s="57">
        <v>10</v>
      </c>
      <c r="E84" s="55" t="s">
        <v>136</v>
      </c>
      <c r="F84" s="55">
        <v>240</v>
      </c>
      <c r="G84" s="59">
        <v>329</v>
      </c>
      <c r="H84" s="60"/>
      <c r="I84" s="60"/>
      <c r="J84" s="59">
        <v>329</v>
      </c>
      <c r="K84" s="60"/>
      <c r="L84" s="60"/>
    </row>
    <row r="85" spans="1:12" ht="36">
      <c r="A85" s="33" t="s">
        <v>59</v>
      </c>
      <c r="B85" s="55">
        <v>650</v>
      </c>
      <c r="C85" s="77" t="s">
        <v>60</v>
      </c>
      <c r="D85" s="57">
        <v>14</v>
      </c>
      <c r="E85" s="77"/>
      <c r="F85" s="55"/>
      <c r="G85" s="59">
        <f aca="true" t="shared" si="13" ref="G85:K89">G86</f>
        <v>58.5</v>
      </c>
      <c r="H85" s="60">
        <f t="shared" si="13"/>
        <v>58.5</v>
      </c>
      <c r="I85" s="60"/>
      <c r="J85" s="59">
        <f t="shared" si="13"/>
        <v>58.5</v>
      </c>
      <c r="K85" s="60">
        <f t="shared" si="13"/>
        <v>58.5</v>
      </c>
      <c r="L85" s="60"/>
    </row>
    <row r="86" spans="1:12" ht="82.5" customHeight="1">
      <c r="A86" s="114" t="s">
        <v>151</v>
      </c>
      <c r="B86" s="61">
        <v>650</v>
      </c>
      <c r="C86" s="78">
        <v>3</v>
      </c>
      <c r="D86" s="79">
        <v>14</v>
      </c>
      <c r="E86" s="80" t="s">
        <v>98</v>
      </c>
      <c r="F86" s="61"/>
      <c r="G86" s="59">
        <f t="shared" si="13"/>
        <v>58.5</v>
      </c>
      <c r="H86" s="60">
        <f t="shared" si="13"/>
        <v>58.5</v>
      </c>
      <c r="I86" s="60"/>
      <c r="J86" s="59">
        <f t="shared" si="13"/>
        <v>58.5</v>
      </c>
      <c r="K86" s="60">
        <f t="shared" si="13"/>
        <v>58.5</v>
      </c>
      <c r="L86" s="60"/>
    </row>
    <row r="87" spans="1:12" ht="40.5" customHeight="1">
      <c r="A87" s="32" t="s">
        <v>83</v>
      </c>
      <c r="B87" s="61">
        <v>650</v>
      </c>
      <c r="C87" s="78">
        <v>3</v>
      </c>
      <c r="D87" s="79">
        <v>14</v>
      </c>
      <c r="E87" s="80" t="s">
        <v>99</v>
      </c>
      <c r="F87" s="61"/>
      <c r="G87" s="59">
        <f t="shared" si="13"/>
        <v>58.5</v>
      </c>
      <c r="H87" s="60">
        <f t="shared" si="13"/>
        <v>58.5</v>
      </c>
      <c r="I87" s="60"/>
      <c r="J87" s="59">
        <f t="shared" si="13"/>
        <v>58.5</v>
      </c>
      <c r="K87" s="60">
        <f t="shared" si="13"/>
        <v>58.5</v>
      </c>
      <c r="L87" s="60"/>
    </row>
    <row r="88" spans="1:12" ht="53.25" customHeight="1">
      <c r="A88" s="26" t="s">
        <v>90</v>
      </c>
      <c r="B88" s="61">
        <v>650</v>
      </c>
      <c r="C88" s="78">
        <v>3</v>
      </c>
      <c r="D88" s="79">
        <v>14</v>
      </c>
      <c r="E88" s="80" t="s">
        <v>100</v>
      </c>
      <c r="F88" s="61"/>
      <c r="G88" s="59">
        <f t="shared" si="13"/>
        <v>58.5</v>
      </c>
      <c r="H88" s="60">
        <f t="shared" si="13"/>
        <v>58.5</v>
      </c>
      <c r="I88" s="60"/>
      <c r="J88" s="59">
        <f t="shared" si="13"/>
        <v>58.5</v>
      </c>
      <c r="K88" s="60">
        <f t="shared" si="13"/>
        <v>58.5</v>
      </c>
      <c r="L88" s="60"/>
    </row>
    <row r="89" spans="1:12" ht="24">
      <c r="A89" s="33" t="s">
        <v>84</v>
      </c>
      <c r="B89" s="61">
        <v>650</v>
      </c>
      <c r="C89" s="78">
        <v>3</v>
      </c>
      <c r="D89" s="78">
        <v>14</v>
      </c>
      <c r="E89" s="80" t="s">
        <v>101</v>
      </c>
      <c r="F89" s="81" t="s">
        <v>61</v>
      </c>
      <c r="G89" s="59">
        <f t="shared" si="13"/>
        <v>58.5</v>
      </c>
      <c r="H89" s="60">
        <f t="shared" si="13"/>
        <v>58.5</v>
      </c>
      <c r="I89" s="60"/>
      <c r="J89" s="59">
        <f t="shared" si="13"/>
        <v>58.5</v>
      </c>
      <c r="K89" s="60">
        <f t="shared" si="13"/>
        <v>58.5</v>
      </c>
      <c r="L89" s="60"/>
    </row>
    <row r="90" spans="1:12" ht="72">
      <c r="A90" s="34" t="s">
        <v>19</v>
      </c>
      <c r="B90" s="61">
        <v>650</v>
      </c>
      <c r="C90" s="78">
        <v>3</v>
      </c>
      <c r="D90" s="78">
        <v>14</v>
      </c>
      <c r="E90" s="80" t="s">
        <v>101</v>
      </c>
      <c r="F90" s="81">
        <v>100</v>
      </c>
      <c r="G90" s="59">
        <f>G91</f>
        <v>58.5</v>
      </c>
      <c r="H90" s="60">
        <f>H91</f>
        <v>58.5</v>
      </c>
      <c r="I90" s="60"/>
      <c r="J90" s="59">
        <f>J91</f>
        <v>58.5</v>
      </c>
      <c r="K90" s="60">
        <f>K91</f>
        <v>58.5</v>
      </c>
      <c r="L90" s="60"/>
    </row>
    <row r="91" spans="1:12" ht="24">
      <c r="A91" s="34" t="s">
        <v>20</v>
      </c>
      <c r="B91" s="61">
        <v>650</v>
      </c>
      <c r="C91" s="78">
        <v>3</v>
      </c>
      <c r="D91" s="78">
        <v>14</v>
      </c>
      <c r="E91" s="80" t="s">
        <v>101</v>
      </c>
      <c r="F91" s="45">
        <v>120</v>
      </c>
      <c r="G91" s="59">
        <v>58.5</v>
      </c>
      <c r="H91" s="60">
        <v>58.5</v>
      </c>
      <c r="I91" s="60"/>
      <c r="J91" s="59">
        <v>58.5</v>
      </c>
      <c r="K91" s="60">
        <v>58.5</v>
      </c>
      <c r="L91" s="60"/>
    </row>
    <row r="92" spans="1:12" ht="12.75">
      <c r="A92" s="9" t="s">
        <v>62</v>
      </c>
      <c r="B92" s="50">
        <v>650</v>
      </c>
      <c r="C92" s="52">
        <v>4</v>
      </c>
      <c r="D92" s="53">
        <v>0</v>
      </c>
      <c r="E92" s="54"/>
      <c r="F92" s="50"/>
      <c r="G92" s="51">
        <f>G99+G108+G93</f>
        <v>5102.6</v>
      </c>
      <c r="H92" s="51"/>
      <c r="I92" s="51"/>
      <c r="J92" s="51">
        <f>J99+J108+J93</f>
        <v>5102.6</v>
      </c>
      <c r="K92" s="51"/>
      <c r="L92" s="51"/>
    </row>
    <row r="93" spans="1:12" ht="12.75">
      <c r="A93" s="25" t="s">
        <v>88</v>
      </c>
      <c r="B93" s="55">
        <v>650</v>
      </c>
      <c r="C93" s="56">
        <v>4</v>
      </c>
      <c r="D93" s="57">
        <v>1</v>
      </c>
      <c r="E93" s="82"/>
      <c r="F93" s="44"/>
      <c r="G93" s="59">
        <f>G94</f>
        <v>0</v>
      </c>
      <c r="H93" s="59"/>
      <c r="I93" s="59"/>
      <c r="J93" s="59">
        <f>J94</f>
        <v>0</v>
      </c>
      <c r="K93" s="59"/>
      <c r="L93" s="59"/>
    </row>
    <row r="94" spans="1:12" ht="25.5">
      <c r="A94" s="40" t="s">
        <v>36</v>
      </c>
      <c r="B94" s="61">
        <v>650</v>
      </c>
      <c r="C94" s="83">
        <v>4</v>
      </c>
      <c r="D94" s="84" t="s">
        <v>28</v>
      </c>
      <c r="E94" s="85" t="s">
        <v>39</v>
      </c>
      <c r="F94" s="44"/>
      <c r="G94" s="59">
        <f>G95</f>
        <v>0</v>
      </c>
      <c r="H94" s="59"/>
      <c r="I94" s="59"/>
      <c r="J94" s="59">
        <f>J95</f>
        <v>0</v>
      </c>
      <c r="K94" s="59"/>
      <c r="L94" s="59"/>
    </row>
    <row r="95" spans="1:12" ht="51">
      <c r="A95" s="49" t="s">
        <v>116</v>
      </c>
      <c r="B95" s="61">
        <v>650</v>
      </c>
      <c r="C95" s="83">
        <v>4</v>
      </c>
      <c r="D95" s="84" t="s">
        <v>28</v>
      </c>
      <c r="E95" s="85" t="s">
        <v>118</v>
      </c>
      <c r="F95" s="44"/>
      <c r="G95" s="59">
        <f>G96</f>
        <v>0</v>
      </c>
      <c r="H95" s="59"/>
      <c r="I95" s="59"/>
      <c r="J95" s="59">
        <f>J96</f>
        <v>0</v>
      </c>
      <c r="K95" s="59"/>
      <c r="L95" s="59"/>
    </row>
    <row r="96" spans="1:12" ht="25.5">
      <c r="A96" s="48" t="s">
        <v>117</v>
      </c>
      <c r="B96" s="61">
        <v>650</v>
      </c>
      <c r="C96" s="83">
        <v>4</v>
      </c>
      <c r="D96" s="84" t="s">
        <v>28</v>
      </c>
      <c r="E96" s="85" t="s">
        <v>119</v>
      </c>
      <c r="F96" s="44"/>
      <c r="G96" s="59">
        <v>0</v>
      </c>
      <c r="H96" s="59"/>
      <c r="I96" s="59"/>
      <c r="J96" s="59">
        <v>0</v>
      </c>
      <c r="K96" s="59"/>
      <c r="L96" s="59"/>
    </row>
    <row r="97" spans="1:12" ht="12.75">
      <c r="A97" s="23" t="s">
        <v>21</v>
      </c>
      <c r="B97" s="61">
        <v>650</v>
      </c>
      <c r="C97" s="83">
        <v>4</v>
      </c>
      <c r="D97" s="84" t="s">
        <v>28</v>
      </c>
      <c r="E97" s="85" t="s">
        <v>119</v>
      </c>
      <c r="F97" s="44">
        <v>800</v>
      </c>
      <c r="G97" s="59">
        <f>G98</f>
        <v>0</v>
      </c>
      <c r="H97" s="59"/>
      <c r="I97" s="59"/>
      <c r="J97" s="59">
        <f>+J98</f>
        <v>0</v>
      </c>
      <c r="K97" s="59"/>
      <c r="L97" s="59"/>
    </row>
    <row r="98" spans="1:12" ht="60">
      <c r="A98" s="34" t="s">
        <v>89</v>
      </c>
      <c r="B98" s="61">
        <v>650</v>
      </c>
      <c r="C98" s="83">
        <v>4</v>
      </c>
      <c r="D98" s="84" t="s">
        <v>28</v>
      </c>
      <c r="E98" s="85" t="s">
        <v>119</v>
      </c>
      <c r="F98" s="44">
        <v>810</v>
      </c>
      <c r="G98" s="59">
        <v>0</v>
      </c>
      <c r="H98" s="59"/>
      <c r="I98" s="59"/>
      <c r="J98" s="59">
        <v>0</v>
      </c>
      <c r="K98" s="59"/>
      <c r="L98" s="59"/>
    </row>
    <row r="99" spans="1:12" ht="23.25" customHeight="1">
      <c r="A99" s="34" t="s">
        <v>102</v>
      </c>
      <c r="B99" s="61">
        <v>650</v>
      </c>
      <c r="C99" s="86">
        <v>4</v>
      </c>
      <c r="D99" s="79">
        <v>9</v>
      </c>
      <c r="E99" s="87"/>
      <c r="F99" s="45"/>
      <c r="G99" s="59">
        <f>G100</f>
        <v>4802.6</v>
      </c>
      <c r="H99" s="59"/>
      <c r="I99" s="60"/>
      <c r="J99" s="59">
        <f>J100+J105</f>
        <v>4802.6</v>
      </c>
      <c r="K99" s="59"/>
      <c r="L99" s="60"/>
    </row>
    <row r="100" spans="1:12" ht="51">
      <c r="A100" s="97" t="s">
        <v>143</v>
      </c>
      <c r="B100" s="65" t="s">
        <v>70</v>
      </c>
      <c r="C100" s="88" t="s">
        <v>26</v>
      </c>
      <c r="D100" s="88" t="s">
        <v>27</v>
      </c>
      <c r="E100" s="44" t="s">
        <v>128</v>
      </c>
      <c r="F100" s="64"/>
      <c r="G100" s="59">
        <f>G101</f>
        <v>4802.6</v>
      </c>
      <c r="H100" s="59"/>
      <c r="I100" s="59"/>
      <c r="J100" s="59">
        <f>J101</f>
        <v>740</v>
      </c>
      <c r="K100" s="59"/>
      <c r="L100" s="59"/>
    </row>
    <row r="101" spans="1:12" ht="38.25">
      <c r="A101" s="93" t="s">
        <v>145</v>
      </c>
      <c r="B101" s="65" t="s">
        <v>70</v>
      </c>
      <c r="C101" s="88" t="s">
        <v>26</v>
      </c>
      <c r="D101" s="88" t="s">
        <v>27</v>
      </c>
      <c r="E101" s="67" t="s">
        <v>144</v>
      </c>
      <c r="F101" s="64"/>
      <c r="G101" s="89">
        <f>G102+G105</f>
        <v>4802.6</v>
      </c>
      <c r="H101" s="59"/>
      <c r="I101" s="59"/>
      <c r="J101" s="89">
        <f>J102</f>
        <v>740</v>
      </c>
      <c r="K101" s="59"/>
      <c r="L101" s="59"/>
    </row>
    <row r="102" spans="1:12" ht="38.25">
      <c r="A102" s="35" t="s">
        <v>103</v>
      </c>
      <c r="B102" s="65" t="s">
        <v>70</v>
      </c>
      <c r="C102" s="88" t="s">
        <v>26</v>
      </c>
      <c r="D102" s="88" t="s">
        <v>27</v>
      </c>
      <c r="E102" s="44" t="s">
        <v>137</v>
      </c>
      <c r="F102" s="64"/>
      <c r="G102" s="59">
        <f>G103</f>
        <v>740</v>
      </c>
      <c r="H102" s="59"/>
      <c r="I102" s="59"/>
      <c r="J102" s="59">
        <f>J103</f>
        <v>740</v>
      </c>
      <c r="K102" s="59"/>
      <c r="L102" s="59"/>
    </row>
    <row r="103" spans="1:12" ht="38.25">
      <c r="A103" s="30" t="s">
        <v>80</v>
      </c>
      <c r="B103" s="65" t="s">
        <v>70</v>
      </c>
      <c r="C103" s="88" t="s">
        <v>26</v>
      </c>
      <c r="D103" s="88" t="s">
        <v>27</v>
      </c>
      <c r="E103" s="44" t="s">
        <v>137</v>
      </c>
      <c r="F103" s="67" t="s">
        <v>104</v>
      </c>
      <c r="G103" s="59">
        <f>G104</f>
        <v>740</v>
      </c>
      <c r="H103" s="59"/>
      <c r="I103" s="59"/>
      <c r="J103" s="59">
        <f>J104</f>
        <v>740</v>
      </c>
      <c r="K103" s="59"/>
      <c r="L103" s="59"/>
    </row>
    <row r="104" spans="1:12" ht="38.25">
      <c r="A104" s="30" t="s">
        <v>32</v>
      </c>
      <c r="B104" s="65" t="s">
        <v>70</v>
      </c>
      <c r="C104" s="88" t="s">
        <v>26</v>
      </c>
      <c r="D104" s="88" t="s">
        <v>27</v>
      </c>
      <c r="E104" s="44" t="s">
        <v>137</v>
      </c>
      <c r="F104" s="67" t="s">
        <v>105</v>
      </c>
      <c r="G104" s="59">
        <v>740</v>
      </c>
      <c r="H104" s="59"/>
      <c r="I104" s="59"/>
      <c r="J104" s="59">
        <v>740</v>
      </c>
      <c r="K104" s="59"/>
      <c r="L104" s="59"/>
    </row>
    <row r="105" spans="1:12" ht="24">
      <c r="A105" s="10" t="s">
        <v>55</v>
      </c>
      <c r="B105" s="55">
        <v>650</v>
      </c>
      <c r="C105" s="74">
        <v>4</v>
      </c>
      <c r="D105" s="75">
        <v>9</v>
      </c>
      <c r="E105" s="55" t="s">
        <v>129</v>
      </c>
      <c r="F105" s="55"/>
      <c r="G105" s="59">
        <f>G106</f>
        <v>4062.6</v>
      </c>
      <c r="H105" s="59"/>
      <c r="I105" s="59"/>
      <c r="J105" s="59">
        <f>J106</f>
        <v>4062.6</v>
      </c>
      <c r="K105" s="59"/>
      <c r="L105" s="59"/>
    </row>
    <row r="106" spans="1:12" ht="36">
      <c r="A106" s="10" t="s">
        <v>80</v>
      </c>
      <c r="B106" s="55">
        <v>650</v>
      </c>
      <c r="C106" s="74">
        <v>4</v>
      </c>
      <c r="D106" s="75">
        <v>9</v>
      </c>
      <c r="E106" s="55" t="s">
        <v>129</v>
      </c>
      <c r="F106" s="55">
        <v>200</v>
      </c>
      <c r="G106" s="59">
        <f>G107</f>
        <v>4062.6</v>
      </c>
      <c r="H106" s="59"/>
      <c r="I106" s="59"/>
      <c r="J106" s="59">
        <f>J107</f>
        <v>4062.6</v>
      </c>
      <c r="K106" s="59"/>
      <c r="L106" s="59"/>
    </row>
    <row r="107" spans="1:12" ht="24">
      <c r="A107" s="10" t="s">
        <v>29</v>
      </c>
      <c r="B107" s="55">
        <v>650</v>
      </c>
      <c r="C107" s="74">
        <v>4</v>
      </c>
      <c r="D107" s="75">
        <v>9</v>
      </c>
      <c r="E107" s="55" t="s">
        <v>129</v>
      </c>
      <c r="F107" s="55">
        <v>240</v>
      </c>
      <c r="G107" s="89">
        <v>4062.6</v>
      </c>
      <c r="H107" s="59"/>
      <c r="I107" s="59"/>
      <c r="J107" s="59">
        <v>4062.6</v>
      </c>
      <c r="K107" s="59"/>
      <c r="L107" s="59"/>
    </row>
    <row r="108" spans="1:12" ht="12.75">
      <c r="A108" s="10" t="s">
        <v>15</v>
      </c>
      <c r="B108" s="55">
        <v>650</v>
      </c>
      <c r="C108" s="56">
        <v>4</v>
      </c>
      <c r="D108" s="57">
        <v>10</v>
      </c>
      <c r="E108" s="58"/>
      <c r="F108" s="55"/>
      <c r="G108" s="59">
        <f>G109</f>
        <v>300</v>
      </c>
      <c r="H108" s="59"/>
      <c r="I108" s="60"/>
      <c r="J108" s="59">
        <f>J109</f>
        <v>300</v>
      </c>
      <c r="K108" s="59"/>
      <c r="L108" s="60"/>
    </row>
    <row r="109" spans="1:12" ht="24">
      <c r="A109" s="12" t="s">
        <v>36</v>
      </c>
      <c r="B109" s="73">
        <v>650</v>
      </c>
      <c r="C109" s="74">
        <v>4</v>
      </c>
      <c r="D109" s="75">
        <v>10</v>
      </c>
      <c r="E109" s="58" t="s">
        <v>39</v>
      </c>
      <c r="F109" s="55"/>
      <c r="G109" s="59">
        <f>G110</f>
        <v>300</v>
      </c>
      <c r="H109" s="59"/>
      <c r="I109" s="60"/>
      <c r="J109" s="59">
        <f>J110</f>
        <v>300</v>
      </c>
      <c r="K109" s="59"/>
      <c r="L109" s="60"/>
    </row>
    <row r="110" spans="1:12" ht="36">
      <c r="A110" s="10" t="s">
        <v>38</v>
      </c>
      <c r="B110" s="55">
        <v>650</v>
      </c>
      <c r="C110" s="56">
        <v>4</v>
      </c>
      <c r="D110" s="57">
        <v>10</v>
      </c>
      <c r="E110" s="58" t="s">
        <v>40</v>
      </c>
      <c r="F110" s="55"/>
      <c r="G110" s="59">
        <f>G111</f>
        <v>300</v>
      </c>
      <c r="H110" s="59"/>
      <c r="I110" s="60"/>
      <c r="J110" s="59">
        <f>J111</f>
        <v>300</v>
      </c>
      <c r="K110" s="59"/>
      <c r="L110" s="60"/>
    </row>
    <row r="111" spans="1:12" ht="25.5">
      <c r="A111" s="48" t="s">
        <v>115</v>
      </c>
      <c r="B111" s="55">
        <v>650</v>
      </c>
      <c r="C111" s="56">
        <v>4</v>
      </c>
      <c r="D111" s="57">
        <v>10</v>
      </c>
      <c r="E111" s="58" t="s">
        <v>48</v>
      </c>
      <c r="F111" s="55"/>
      <c r="G111" s="59">
        <f>G112</f>
        <v>300</v>
      </c>
      <c r="H111" s="59"/>
      <c r="I111" s="60"/>
      <c r="J111" s="59">
        <f>J112</f>
        <v>300</v>
      </c>
      <c r="K111" s="59"/>
      <c r="L111" s="60"/>
    </row>
    <row r="112" spans="1:12" ht="36">
      <c r="A112" s="10" t="s">
        <v>80</v>
      </c>
      <c r="B112" s="55">
        <v>650</v>
      </c>
      <c r="C112" s="56">
        <v>4</v>
      </c>
      <c r="D112" s="57">
        <v>10</v>
      </c>
      <c r="E112" s="58" t="s">
        <v>48</v>
      </c>
      <c r="F112" s="55">
        <v>200</v>
      </c>
      <c r="G112" s="59">
        <f>G113</f>
        <v>300</v>
      </c>
      <c r="H112" s="59"/>
      <c r="I112" s="60"/>
      <c r="J112" s="59">
        <f>J113</f>
        <v>300</v>
      </c>
      <c r="K112" s="59"/>
      <c r="L112" s="60"/>
    </row>
    <row r="113" spans="1:12" ht="36">
      <c r="A113" s="10" t="s">
        <v>32</v>
      </c>
      <c r="B113" s="55">
        <v>650</v>
      </c>
      <c r="C113" s="56">
        <v>4</v>
      </c>
      <c r="D113" s="57">
        <v>10</v>
      </c>
      <c r="E113" s="58" t="s">
        <v>48</v>
      </c>
      <c r="F113" s="55">
        <v>240</v>
      </c>
      <c r="G113" s="59">
        <v>300</v>
      </c>
      <c r="H113" s="59"/>
      <c r="I113" s="60"/>
      <c r="J113" s="59">
        <v>300</v>
      </c>
      <c r="K113" s="59"/>
      <c r="L113" s="60"/>
    </row>
    <row r="114" spans="1:12" ht="12.75">
      <c r="A114" s="9" t="s">
        <v>12</v>
      </c>
      <c r="B114" s="50">
        <v>650</v>
      </c>
      <c r="C114" s="52">
        <v>5</v>
      </c>
      <c r="D114" s="53">
        <v>0</v>
      </c>
      <c r="E114" s="50"/>
      <c r="F114" s="50"/>
      <c r="G114" s="51">
        <f>G115+G130+G124</f>
        <v>2386.4</v>
      </c>
      <c r="H114" s="51"/>
      <c r="I114" s="51"/>
      <c r="J114" s="51">
        <f>J115+J130+J124</f>
        <v>2386.4</v>
      </c>
      <c r="K114" s="51"/>
      <c r="L114" s="51"/>
    </row>
    <row r="115" spans="1:12" ht="12.75">
      <c r="A115" s="10" t="s">
        <v>11</v>
      </c>
      <c r="B115" s="55">
        <v>650</v>
      </c>
      <c r="C115" s="56">
        <v>5</v>
      </c>
      <c r="D115" s="57">
        <v>1</v>
      </c>
      <c r="E115" s="55"/>
      <c r="F115" s="55"/>
      <c r="G115" s="59">
        <f aca="true" t="shared" si="14" ref="G115:J116">G116</f>
        <v>1370.4</v>
      </c>
      <c r="H115" s="59"/>
      <c r="I115" s="59"/>
      <c r="J115" s="59">
        <f t="shared" si="14"/>
        <v>1370.4</v>
      </c>
      <c r="K115" s="59"/>
      <c r="L115" s="59"/>
    </row>
    <row r="116" spans="1:12" ht="24">
      <c r="A116" s="12" t="s">
        <v>36</v>
      </c>
      <c r="B116" s="73">
        <v>650</v>
      </c>
      <c r="C116" s="74">
        <v>5</v>
      </c>
      <c r="D116" s="75">
        <v>1</v>
      </c>
      <c r="E116" s="76" t="s">
        <v>39</v>
      </c>
      <c r="F116" s="55"/>
      <c r="G116" s="59">
        <f t="shared" si="14"/>
        <v>1370.4</v>
      </c>
      <c r="H116" s="59"/>
      <c r="I116" s="60"/>
      <c r="J116" s="59">
        <f t="shared" si="14"/>
        <v>1370.4</v>
      </c>
      <c r="K116" s="59"/>
      <c r="L116" s="60"/>
    </row>
    <row r="117" spans="1:12" ht="24">
      <c r="A117" s="10" t="s">
        <v>74</v>
      </c>
      <c r="B117" s="55">
        <v>650</v>
      </c>
      <c r="C117" s="56">
        <v>5</v>
      </c>
      <c r="D117" s="57">
        <v>1</v>
      </c>
      <c r="E117" s="58" t="s">
        <v>42</v>
      </c>
      <c r="F117" s="55"/>
      <c r="G117" s="59">
        <f>+G118+G121</f>
        <v>1370.4</v>
      </c>
      <c r="H117" s="59"/>
      <c r="I117" s="60"/>
      <c r="J117" s="59">
        <f>J118+J121</f>
        <v>1370.4</v>
      </c>
      <c r="K117" s="59"/>
      <c r="L117" s="60"/>
    </row>
    <row r="118" spans="1:12" ht="25.5">
      <c r="A118" s="41" t="s">
        <v>106</v>
      </c>
      <c r="B118" s="61">
        <v>650</v>
      </c>
      <c r="C118" s="86">
        <v>5</v>
      </c>
      <c r="D118" s="79">
        <v>1</v>
      </c>
      <c r="E118" s="90" t="s">
        <v>107</v>
      </c>
      <c r="F118" s="64"/>
      <c r="G118" s="59">
        <f>G119</f>
        <v>1339</v>
      </c>
      <c r="H118" s="59"/>
      <c r="I118" s="60"/>
      <c r="J118" s="59">
        <f>J119</f>
        <v>1339</v>
      </c>
      <c r="K118" s="59"/>
      <c r="L118" s="60"/>
    </row>
    <row r="119" spans="1:12" ht="38.25">
      <c r="A119" s="30" t="s">
        <v>80</v>
      </c>
      <c r="B119" s="61">
        <v>650</v>
      </c>
      <c r="C119" s="86">
        <v>5</v>
      </c>
      <c r="D119" s="79">
        <v>1</v>
      </c>
      <c r="E119" s="90" t="s">
        <v>107</v>
      </c>
      <c r="F119" s="64">
        <v>200</v>
      </c>
      <c r="G119" s="59">
        <f>+G120</f>
        <v>1339</v>
      </c>
      <c r="H119" s="59"/>
      <c r="I119" s="60"/>
      <c r="J119" s="59">
        <f>J120</f>
        <v>1339</v>
      </c>
      <c r="K119" s="59"/>
      <c r="L119" s="60"/>
    </row>
    <row r="120" spans="1:12" ht="38.25">
      <c r="A120" s="30" t="s">
        <v>32</v>
      </c>
      <c r="B120" s="61">
        <v>650</v>
      </c>
      <c r="C120" s="86">
        <v>5</v>
      </c>
      <c r="D120" s="79">
        <v>1</v>
      </c>
      <c r="E120" s="90" t="s">
        <v>107</v>
      </c>
      <c r="F120" s="61">
        <v>240</v>
      </c>
      <c r="G120" s="59">
        <v>1339</v>
      </c>
      <c r="H120" s="59"/>
      <c r="I120" s="60"/>
      <c r="J120" s="59">
        <v>1339</v>
      </c>
      <c r="K120" s="59"/>
      <c r="L120" s="60"/>
    </row>
    <row r="121" spans="1:12" ht="12.75">
      <c r="A121" s="10" t="s">
        <v>86</v>
      </c>
      <c r="B121" s="55">
        <v>650</v>
      </c>
      <c r="C121" s="56">
        <v>5</v>
      </c>
      <c r="D121" s="57">
        <v>1</v>
      </c>
      <c r="E121" s="76" t="s">
        <v>50</v>
      </c>
      <c r="F121" s="55"/>
      <c r="G121" s="59">
        <f>G122</f>
        <v>31.4</v>
      </c>
      <c r="H121" s="60"/>
      <c r="I121" s="60"/>
      <c r="J121" s="59">
        <f>J122</f>
        <v>31.4</v>
      </c>
      <c r="K121" s="60"/>
      <c r="L121" s="60"/>
    </row>
    <row r="122" spans="1:12" ht="36">
      <c r="A122" s="10" t="s">
        <v>80</v>
      </c>
      <c r="B122" s="55">
        <v>650</v>
      </c>
      <c r="C122" s="56">
        <v>5</v>
      </c>
      <c r="D122" s="57">
        <v>1</v>
      </c>
      <c r="E122" s="55" t="s">
        <v>50</v>
      </c>
      <c r="F122" s="55">
        <v>200</v>
      </c>
      <c r="G122" s="59">
        <f>G123</f>
        <v>31.4</v>
      </c>
      <c r="H122" s="60"/>
      <c r="I122" s="60"/>
      <c r="J122" s="59">
        <f>J123</f>
        <v>31.4</v>
      </c>
      <c r="K122" s="60"/>
      <c r="L122" s="60"/>
    </row>
    <row r="123" spans="1:12" ht="36">
      <c r="A123" s="10" t="s">
        <v>32</v>
      </c>
      <c r="B123" s="55">
        <v>650</v>
      </c>
      <c r="C123" s="56">
        <v>5</v>
      </c>
      <c r="D123" s="57">
        <v>1</v>
      </c>
      <c r="E123" s="55" t="s">
        <v>50</v>
      </c>
      <c r="F123" s="55">
        <v>240</v>
      </c>
      <c r="G123" s="59">
        <v>31.4</v>
      </c>
      <c r="H123" s="60"/>
      <c r="I123" s="60"/>
      <c r="J123" s="59">
        <v>31.4</v>
      </c>
      <c r="K123" s="60"/>
      <c r="L123" s="60"/>
    </row>
    <row r="124" spans="1:12" ht="12.75">
      <c r="A124" s="28" t="s">
        <v>108</v>
      </c>
      <c r="B124" s="61">
        <v>650</v>
      </c>
      <c r="C124" s="62">
        <v>5</v>
      </c>
      <c r="D124" s="63">
        <v>2</v>
      </c>
      <c r="E124" s="64"/>
      <c r="F124" s="64"/>
      <c r="G124" s="59">
        <f>G125</f>
        <v>100</v>
      </c>
      <c r="H124" s="60"/>
      <c r="I124" s="60"/>
      <c r="J124" s="59">
        <f>J125</f>
        <v>100</v>
      </c>
      <c r="K124" s="60"/>
      <c r="L124" s="60"/>
    </row>
    <row r="125" spans="1:12" ht="25.5">
      <c r="A125" s="98" t="s">
        <v>36</v>
      </c>
      <c r="B125" s="61">
        <v>650</v>
      </c>
      <c r="C125" s="62">
        <v>5</v>
      </c>
      <c r="D125" s="63">
        <v>2</v>
      </c>
      <c r="E125" s="64" t="s">
        <v>39</v>
      </c>
      <c r="F125" s="64"/>
      <c r="G125" s="59">
        <f>G126</f>
        <v>100</v>
      </c>
      <c r="H125" s="60"/>
      <c r="I125" s="60"/>
      <c r="J125" s="59">
        <f>J126</f>
        <v>100</v>
      </c>
      <c r="K125" s="60"/>
      <c r="L125" s="60"/>
    </row>
    <row r="126" spans="1:12" ht="38.25">
      <c r="A126" s="36" t="s">
        <v>109</v>
      </c>
      <c r="B126" s="61">
        <v>650</v>
      </c>
      <c r="C126" s="62">
        <v>5</v>
      </c>
      <c r="D126" s="63">
        <v>2</v>
      </c>
      <c r="E126" s="64" t="s">
        <v>42</v>
      </c>
      <c r="F126" s="64"/>
      <c r="G126" s="59">
        <f>+G127</f>
        <v>100</v>
      </c>
      <c r="H126" s="60"/>
      <c r="I126" s="60"/>
      <c r="J126" s="59">
        <f>J127</f>
        <v>100</v>
      </c>
      <c r="K126" s="60"/>
      <c r="L126" s="60"/>
    </row>
    <row r="127" spans="1:12" ht="51">
      <c r="A127" s="99" t="s">
        <v>148</v>
      </c>
      <c r="B127" s="61">
        <v>650</v>
      </c>
      <c r="C127" s="62">
        <v>5</v>
      </c>
      <c r="D127" s="63">
        <v>2</v>
      </c>
      <c r="E127" s="64" t="s">
        <v>110</v>
      </c>
      <c r="F127" s="64"/>
      <c r="G127" s="59">
        <f>G128</f>
        <v>100</v>
      </c>
      <c r="H127" s="60"/>
      <c r="I127" s="60"/>
      <c r="J127" s="59">
        <f>J128</f>
        <v>100</v>
      </c>
      <c r="K127" s="60"/>
      <c r="L127" s="60"/>
    </row>
    <row r="128" spans="1:12" ht="38.25">
      <c r="A128" s="28" t="s">
        <v>80</v>
      </c>
      <c r="B128" s="61">
        <v>650</v>
      </c>
      <c r="C128" s="62">
        <v>5</v>
      </c>
      <c r="D128" s="63">
        <v>2</v>
      </c>
      <c r="E128" s="64" t="s">
        <v>110</v>
      </c>
      <c r="F128" s="64">
        <v>200</v>
      </c>
      <c r="G128" s="59">
        <f>G129</f>
        <v>100</v>
      </c>
      <c r="H128" s="60"/>
      <c r="I128" s="60"/>
      <c r="J128" s="59">
        <f>J129</f>
        <v>100</v>
      </c>
      <c r="K128" s="60"/>
      <c r="L128" s="60"/>
    </row>
    <row r="129" spans="1:12" ht="38.25">
      <c r="A129" s="28" t="s">
        <v>32</v>
      </c>
      <c r="B129" s="61">
        <v>650</v>
      </c>
      <c r="C129" s="62">
        <v>5</v>
      </c>
      <c r="D129" s="63">
        <v>2</v>
      </c>
      <c r="E129" s="64" t="s">
        <v>110</v>
      </c>
      <c r="F129" s="64">
        <v>240</v>
      </c>
      <c r="G129" s="59">
        <v>100</v>
      </c>
      <c r="H129" s="60"/>
      <c r="I129" s="60"/>
      <c r="J129" s="59">
        <v>100</v>
      </c>
      <c r="K129" s="60"/>
      <c r="L129" s="60"/>
    </row>
    <row r="130" spans="1:12" ht="12.75">
      <c r="A130" s="10" t="s">
        <v>10</v>
      </c>
      <c r="B130" s="55">
        <v>650</v>
      </c>
      <c r="C130" s="56">
        <v>5</v>
      </c>
      <c r="D130" s="57">
        <v>3</v>
      </c>
      <c r="E130" s="55"/>
      <c r="F130" s="55"/>
      <c r="G130" s="59">
        <f>G131</f>
        <v>916</v>
      </c>
      <c r="H130" s="59"/>
      <c r="I130" s="60"/>
      <c r="J130" s="59">
        <f>J131</f>
        <v>916</v>
      </c>
      <c r="K130" s="59"/>
      <c r="L130" s="60"/>
    </row>
    <row r="131" spans="1:12" ht="24">
      <c r="A131" s="12" t="s">
        <v>36</v>
      </c>
      <c r="B131" s="55">
        <v>650</v>
      </c>
      <c r="C131" s="56">
        <v>5</v>
      </c>
      <c r="D131" s="57">
        <v>3</v>
      </c>
      <c r="E131" s="55" t="s">
        <v>39</v>
      </c>
      <c r="F131" s="55"/>
      <c r="G131" s="59">
        <f>G132</f>
        <v>916</v>
      </c>
      <c r="H131" s="59"/>
      <c r="I131" s="60"/>
      <c r="J131" s="59">
        <f>J132</f>
        <v>916</v>
      </c>
      <c r="K131" s="59"/>
      <c r="L131" s="60"/>
    </row>
    <row r="132" spans="1:12" ht="38.25">
      <c r="A132" s="28" t="s">
        <v>111</v>
      </c>
      <c r="B132" s="55">
        <v>650</v>
      </c>
      <c r="C132" s="56">
        <v>5</v>
      </c>
      <c r="D132" s="57">
        <v>3</v>
      </c>
      <c r="E132" s="76" t="s">
        <v>42</v>
      </c>
      <c r="F132" s="55"/>
      <c r="G132" s="59">
        <f>G133</f>
        <v>916</v>
      </c>
      <c r="H132" s="59"/>
      <c r="I132" s="60"/>
      <c r="J132" s="59">
        <f>J133</f>
        <v>916</v>
      </c>
      <c r="K132" s="59"/>
      <c r="L132" s="60"/>
    </row>
    <row r="133" spans="1:12" ht="24">
      <c r="A133" s="10" t="s">
        <v>86</v>
      </c>
      <c r="B133" s="55">
        <v>650</v>
      </c>
      <c r="C133" s="56">
        <v>5</v>
      </c>
      <c r="D133" s="57">
        <v>3</v>
      </c>
      <c r="E133" s="55" t="s">
        <v>50</v>
      </c>
      <c r="F133" s="55"/>
      <c r="G133" s="59">
        <f>G134</f>
        <v>916</v>
      </c>
      <c r="H133" s="59"/>
      <c r="I133" s="60"/>
      <c r="J133" s="59">
        <f>J134</f>
        <v>916</v>
      </c>
      <c r="K133" s="59"/>
      <c r="L133" s="60"/>
    </row>
    <row r="134" spans="1:12" ht="36">
      <c r="A134" s="10" t="s">
        <v>80</v>
      </c>
      <c r="B134" s="55">
        <v>650</v>
      </c>
      <c r="C134" s="56">
        <v>5</v>
      </c>
      <c r="D134" s="57">
        <v>3</v>
      </c>
      <c r="E134" s="55" t="s">
        <v>50</v>
      </c>
      <c r="F134" s="55">
        <v>200</v>
      </c>
      <c r="G134" s="59">
        <f>G135</f>
        <v>916</v>
      </c>
      <c r="H134" s="59"/>
      <c r="I134" s="60"/>
      <c r="J134" s="59">
        <f>J135</f>
        <v>916</v>
      </c>
      <c r="K134" s="59"/>
      <c r="L134" s="60"/>
    </row>
    <row r="135" spans="1:12" ht="36">
      <c r="A135" s="10" t="s">
        <v>32</v>
      </c>
      <c r="B135" s="55">
        <v>650</v>
      </c>
      <c r="C135" s="56">
        <v>5</v>
      </c>
      <c r="D135" s="57">
        <v>3</v>
      </c>
      <c r="E135" s="55" t="s">
        <v>50</v>
      </c>
      <c r="F135" s="55">
        <v>240</v>
      </c>
      <c r="G135" s="59">
        <v>916</v>
      </c>
      <c r="H135" s="59"/>
      <c r="I135" s="60"/>
      <c r="J135" s="59">
        <v>916</v>
      </c>
      <c r="K135" s="59"/>
      <c r="L135" s="60"/>
    </row>
    <row r="136" spans="1:12" ht="12.75">
      <c r="A136" s="9" t="s">
        <v>17</v>
      </c>
      <c r="B136" s="50">
        <v>650</v>
      </c>
      <c r="C136" s="52">
        <v>8</v>
      </c>
      <c r="D136" s="53">
        <v>0</v>
      </c>
      <c r="E136" s="54"/>
      <c r="F136" s="50"/>
      <c r="G136" s="51">
        <f>G137</f>
        <v>8329.5</v>
      </c>
      <c r="H136" s="51"/>
      <c r="I136" s="51"/>
      <c r="J136" s="51">
        <f>J137</f>
        <v>8312.6</v>
      </c>
      <c r="K136" s="51"/>
      <c r="L136" s="51"/>
    </row>
    <row r="137" spans="1:12" ht="12.75">
      <c r="A137" s="10" t="s">
        <v>7</v>
      </c>
      <c r="B137" s="55">
        <v>650</v>
      </c>
      <c r="C137" s="56">
        <v>8</v>
      </c>
      <c r="D137" s="57">
        <v>1</v>
      </c>
      <c r="E137" s="58"/>
      <c r="F137" s="55"/>
      <c r="G137" s="59">
        <f>G138</f>
        <v>8329.5</v>
      </c>
      <c r="H137" s="59"/>
      <c r="I137" s="59"/>
      <c r="J137" s="59">
        <f>J138</f>
        <v>8312.6</v>
      </c>
      <c r="K137" s="59"/>
      <c r="L137" s="59"/>
    </row>
    <row r="138" spans="1:12" ht="24">
      <c r="A138" s="12" t="s">
        <v>36</v>
      </c>
      <c r="B138" s="55">
        <v>650</v>
      </c>
      <c r="C138" s="56">
        <v>8</v>
      </c>
      <c r="D138" s="57">
        <v>1</v>
      </c>
      <c r="E138" s="55" t="s">
        <v>39</v>
      </c>
      <c r="F138" s="55"/>
      <c r="G138" s="59">
        <f>G139</f>
        <v>8329.5</v>
      </c>
      <c r="H138" s="59"/>
      <c r="I138" s="59"/>
      <c r="J138" s="59">
        <f>J139</f>
        <v>8312.6</v>
      </c>
      <c r="K138" s="59"/>
      <c r="L138" s="59"/>
    </row>
    <row r="139" spans="1:12" ht="38.25">
      <c r="A139" s="28" t="s">
        <v>112</v>
      </c>
      <c r="B139" s="55">
        <v>650</v>
      </c>
      <c r="C139" s="56">
        <v>8</v>
      </c>
      <c r="D139" s="57">
        <v>1</v>
      </c>
      <c r="E139" s="76" t="s">
        <v>43</v>
      </c>
      <c r="F139" s="55"/>
      <c r="G139" s="59">
        <f>G140+G149+G146</f>
        <v>8329.5</v>
      </c>
      <c r="H139" s="59"/>
      <c r="I139" s="59"/>
      <c r="J139" s="59">
        <f>J140+J149+J146</f>
        <v>8312.6</v>
      </c>
      <c r="K139" s="59"/>
      <c r="L139" s="59"/>
    </row>
    <row r="140" spans="1:12" ht="48">
      <c r="A140" s="10" t="s">
        <v>37</v>
      </c>
      <c r="B140" s="55">
        <v>650</v>
      </c>
      <c r="C140" s="56">
        <v>8</v>
      </c>
      <c r="D140" s="57">
        <v>1</v>
      </c>
      <c r="E140" s="58" t="s">
        <v>51</v>
      </c>
      <c r="F140" s="50"/>
      <c r="G140" s="59">
        <f>G141</f>
        <v>8225.5</v>
      </c>
      <c r="H140" s="59"/>
      <c r="I140" s="60"/>
      <c r="J140" s="59">
        <f>J141</f>
        <v>8208.6</v>
      </c>
      <c r="K140" s="59"/>
      <c r="L140" s="60"/>
    </row>
    <row r="141" spans="1:12" ht="36">
      <c r="A141" s="12" t="s">
        <v>81</v>
      </c>
      <c r="B141" s="55">
        <v>650</v>
      </c>
      <c r="C141" s="56">
        <v>8</v>
      </c>
      <c r="D141" s="57">
        <v>1</v>
      </c>
      <c r="E141" s="58" t="s">
        <v>51</v>
      </c>
      <c r="F141" s="55">
        <v>600</v>
      </c>
      <c r="G141" s="59">
        <f>G142</f>
        <v>8225.5</v>
      </c>
      <c r="H141" s="59"/>
      <c r="I141" s="60"/>
      <c r="J141" s="59">
        <f>J142</f>
        <v>8208.6</v>
      </c>
      <c r="K141" s="59"/>
      <c r="L141" s="60"/>
    </row>
    <row r="142" spans="1:12" ht="12.75">
      <c r="A142" s="14" t="s">
        <v>63</v>
      </c>
      <c r="B142" s="55">
        <v>650</v>
      </c>
      <c r="C142" s="56">
        <v>8</v>
      </c>
      <c r="D142" s="57">
        <v>1</v>
      </c>
      <c r="E142" s="58" t="s">
        <v>51</v>
      </c>
      <c r="F142" s="55">
        <v>610</v>
      </c>
      <c r="G142" s="59">
        <v>8225.5</v>
      </c>
      <c r="H142" s="59"/>
      <c r="I142" s="60"/>
      <c r="J142" s="59">
        <v>8208.6</v>
      </c>
      <c r="K142" s="59"/>
      <c r="L142" s="60"/>
    </row>
    <row r="143" spans="1:12" ht="24">
      <c r="A143" s="94" t="s">
        <v>130</v>
      </c>
      <c r="B143" s="61">
        <v>650</v>
      </c>
      <c r="C143" s="86">
        <v>8</v>
      </c>
      <c r="D143" s="79">
        <v>4</v>
      </c>
      <c r="E143" s="87"/>
      <c r="F143" s="61"/>
      <c r="G143" s="59">
        <v>104</v>
      </c>
      <c r="H143" s="59"/>
      <c r="I143" s="60"/>
      <c r="J143" s="59">
        <v>104</v>
      </c>
      <c r="K143" s="59"/>
      <c r="L143" s="60"/>
    </row>
    <row r="144" spans="1:12" ht="25.5">
      <c r="A144" s="41" t="s">
        <v>36</v>
      </c>
      <c r="B144" s="61">
        <v>650</v>
      </c>
      <c r="C144" s="86">
        <v>8</v>
      </c>
      <c r="D144" s="79">
        <v>4</v>
      </c>
      <c r="E144" s="87" t="s">
        <v>39</v>
      </c>
      <c r="F144" s="61"/>
      <c r="G144" s="59">
        <v>104</v>
      </c>
      <c r="H144" s="59"/>
      <c r="I144" s="60"/>
      <c r="J144" s="59">
        <v>104</v>
      </c>
      <c r="K144" s="59"/>
      <c r="L144" s="60"/>
    </row>
    <row r="145" spans="1:12" ht="38.25">
      <c r="A145" s="28" t="s">
        <v>112</v>
      </c>
      <c r="B145" s="61">
        <v>650</v>
      </c>
      <c r="C145" s="86">
        <v>8</v>
      </c>
      <c r="D145" s="79">
        <v>4</v>
      </c>
      <c r="E145" s="87" t="s">
        <v>43</v>
      </c>
      <c r="F145" s="61"/>
      <c r="G145" s="59">
        <v>104</v>
      </c>
      <c r="H145" s="59"/>
      <c r="I145" s="60"/>
      <c r="J145" s="59">
        <v>104</v>
      </c>
      <c r="K145" s="59"/>
      <c r="L145" s="60"/>
    </row>
    <row r="146" spans="1:12" ht="25.5">
      <c r="A146" s="28" t="s">
        <v>146</v>
      </c>
      <c r="B146" s="61">
        <v>650</v>
      </c>
      <c r="C146" s="86">
        <v>8</v>
      </c>
      <c r="D146" s="79">
        <v>4</v>
      </c>
      <c r="E146" s="87" t="s">
        <v>138</v>
      </c>
      <c r="F146" s="61"/>
      <c r="G146" s="59">
        <v>18</v>
      </c>
      <c r="H146" s="59"/>
      <c r="I146" s="60"/>
      <c r="J146" s="59">
        <v>18</v>
      </c>
      <c r="K146" s="59"/>
      <c r="L146" s="60"/>
    </row>
    <row r="147" spans="1:12" ht="36">
      <c r="A147" s="34" t="s">
        <v>80</v>
      </c>
      <c r="B147" s="61">
        <v>650</v>
      </c>
      <c r="C147" s="86">
        <v>8</v>
      </c>
      <c r="D147" s="79">
        <v>4</v>
      </c>
      <c r="E147" s="87" t="s">
        <v>138</v>
      </c>
      <c r="F147" s="61">
        <v>200</v>
      </c>
      <c r="G147" s="59">
        <v>18</v>
      </c>
      <c r="H147" s="59"/>
      <c r="I147" s="60"/>
      <c r="J147" s="59">
        <v>18</v>
      </c>
      <c r="K147" s="59"/>
      <c r="L147" s="60"/>
    </row>
    <row r="148" spans="1:12" ht="36">
      <c r="A148" s="34" t="s">
        <v>32</v>
      </c>
      <c r="B148" s="61">
        <v>650</v>
      </c>
      <c r="C148" s="86">
        <v>8</v>
      </c>
      <c r="D148" s="79">
        <v>4</v>
      </c>
      <c r="E148" s="87" t="s">
        <v>138</v>
      </c>
      <c r="F148" s="61">
        <v>240</v>
      </c>
      <c r="G148" s="59">
        <v>18</v>
      </c>
      <c r="H148" s="59"/>
      <c r="I148" s="60"/>
      <c r="J148" s="59">
        <v>18</v>
      </c>
      <c r="K148" s="59"/>
      <c r="L148" s="60"/>
    </row>
    <row r="149" spans="1:12" ht="36">
      <c r="A149" s="34" t="s">
        <v>131</v>
      </c>
      <c r="B149" s="61">
        <v>650</v>
      </c>
      <c r="C149" s="86">
        <v>8</v>
      </c>
      <c r="D149" s="79">
        <v>4</v>
      </c>
      <c r="E149" s="87" t="s">
        <v>132</v>
      </c>
      <c r="F149" s="61"/>
      <c r="G149" s="59">
        <f>G150</f>
        <v>86</v>
      </c>
      <c r="H149" s="59"/>
      <c r="I149" s="60"/>
      <c r="J149" s="59">
        <f>J150</f>
        <v>86</v>
      </c>
      <c r="K149" s="59"/>
      <c r="L149" s="60"/>
    </row>
    <row r="150" spans="1:12" ht="36">
      <c r="A150" s="34" t="s">
        <v>80</v>
      </c>
      <c r="B150" s="61">
        <v>650</v>
      </c>
      <c r="C150" s="86">
        <v>8</v>
      </c>
      <c r="D150" s="79">
        <v>4</v>
      </c>
      <c r="E150" s="87" t="s">
        <v>132</v>
      </c>
      <c r="F150" s="61">
        <v>200</v>
      </c>
      <c r="G150" s="59">
        <f>G151</f>
        <v>86</v>
      </c>
      <c r="H150" s="59"/>
      <c r="I150" s="60"/>
      <c r="J150" s="59">
        <f>J151</f>
        <v>86</v>
      </c>
      <c r="K150" s="59"/>
      <c r="L150" s="60"/>
    </row>
    <row r="151" spans="1:12" ht="36">
      <c r="A151" s="34" t="s">
        <v>32</v>
      </c>
      <c r="B151" s="61">
        <v>650</v>
      </c>
      <c r="C151" s="86">
        <v>8</v>
      </c>
      <c r="D151" s="79">
        <v>4</v>
      </c>
      <c r="E151" s="87" t="s">
        <v>132</v>
      </c>
      <c r="F151" s="61">
        <v>240</v>
      </c>
      <c r="G151" s="59">
        <v>86</v>
      </c>
      <c r="H151" s="59"/>
      <c r="I151" s="60"/>
      <c r="J151" s="59">
        <v>86</v>
      </c>
      <c r="K151" s="59"/>
      <c r="L151" s="60"/>
    </row>
    <row r="152" spans="1:12" ht="12.75">
      <c r="A152" s="42" t="s">
        <v>64</v>
      </c>
      <c r="B152" s="50">
        <v>650</v>
      </c>
      <c r="C152" s="46" t="s">
        <v>65</v>
      </c>
      <c r="D152" s="46" t="s">
        <v>85</v>
      </c>
      <c r="E152" s="46"/>
      <c r="F152" s="50"/>
      <c r="G152" s="51">
        <f aca="true" t="shared" si="15" ref="G152:G157">G153</f>
        <v>60</v>
      </c>
      <c r="H152" s="51"/>
      <c r="I152" s="91"/>
      <c r="J152" s="51">
        <f aca="true" t="shared" si="16" ref="J152:J157">J153</f>
        <v>60</v>
      </c>
      <c r="K152" s="51"/>
      <c r="L152" s="91"/>
    </row>
    <row r="153" spans="1:12" ht="12.75">
      <c r="A153" s="24" t="s">
        <v>66</v>
      </c>
      <c r="B153" s="55">
        <v>650</v>
      </c>
      <c r="C153" s="74">
        <v>10</v>
      </c>
      <c r="D153" s="75">
        <v>1</v>
      </c>
      <c r="E153" s="65"/>
      <c r="F153" s="55"/>
      <c r="G153" s="59">
        <f t="shared" si="15"/>
        <v>60</v>
      </c>
      <c r="H153" s="59"/>
      <c r="I153" s="60"/>
      <c r="J153" s="59">
        <f t="shared" si="16"/>
        <v>60</v>
      </c>
      <c r="K153" s="59"/>
      <c r="L153" s="60"/>
    </row>
    <row r="154" spans="1:12" ht="24">
      <c r="A154" s="15" t="s">
        <v>36</v>
      </c>
      <c r="B154" s="55">
        <v>650</v>
      </c>
      <c r="C154" s="74">
        <v>10</v>
      </c>
      <c r="D154" s="75">
        <v>1</v>
      </c>
      <c r="E154" s="55" t="s">
        <v>39</v>
      </c>
      <c r="F154" s="55"/>
      <c r="G154" s="59">
        <f t="shared" si="15"/>
        <v>60</v>
      </c>
      <c r="H154" s="59"/>
      <c r="I154" s="60"/>
      <c r="J154" s="59">
        <f t="shared" si="16"/>
        <v>60</v>
      </c>
      <c r="K154" s="59"/>
      <c r="L154" s="60"/>
    </row>
    <row r="155" spans="1:12" ht="36">
      <c r="A155" s="11" t="s">
        <v>38</v>
      </c>
      <c r="B155" s="55">
        <v>650</v>
      </c>
      <c r="C155" s="74">
        <v>10</v>
      </c>
      <c r="D155" s="75">
        <v>1</v>
      </c>
      <c r="E155" s="55" t="s">
        <v>40</v>
      </c>
      <c r="F155" s="55"/>
      <c r="G155" s="59">
        <f t="shared" si="15"/>
        <v>60</v>
      </c>
      <c r="H155" s="59"/>
      <c r="I155" s="60"/>
      <c r="J155" s="59">
        <f t="shared" si="16"/>
        <v>60</v>
      </c>
      <c r="K155" s="59"/>
      <c r="L155" s="60"/>
    </row>
    <row r="156" spans="1:12" ht="24">
      <c r="A156" s="13" t="s">
        <v>72</v>
      </c>
      <c r="B156" s="55">
        <v>650</v>
      </c>
      <c r="C156" s="74">
        <v>10</v>
      </c>
      <c r="D156" s="75">
        <v>1</v>
      </c>
      <c r="E156" s="45" t="s">
        <v>71</v>
      </c>
      <c r="F156" s="55"/>
      <c r="G156" s="59">
        <f>G157</f>
        <v>60</v>
      </c>
      <c r="H156" s="59"/>
      <c r="I156" s="60"/>
      <c r="J156" s="59">
        <f>J157</f>
        <v>60</v>
      </c>
      <c r="K156" s="59"/>
      <c r="L156" s="60"/>
    </row>
    <row r="157" spans="1:12" ht="24">
      <c r="A157" s="13" t="s">
        <v>67</v>
      </c>
      <c r="B157" s="55">
        <v>650</v>
      </c>
      <c r="C157" s="74">
        <v>10</v>
      </c>
      <c r="D157" s="75">
        <v>1</v>
      </c>
      <c r="E157" s="45" t="s">
        <v>71</v>
      </c>
      <c r="F157" s="45">
        <v>300</v>
      </c>
      <c r="G157" s="59">
        <f t="shared" si="15"/>
        <v>60</v>
      </c>
      <c r="H157" s="59"/>
      <c r="I157" s="60"/>
      <c r="J157" s="59">
        <f t="shared" si="16"/>
        <v>60</v>
      </c>
      <c r="K157" s="59"/>
      <c r="L157" s="60"/>
    </row>
    <row r="158" spans="1:12" ht="25.5" customHeight="1">
      <c r="A158" s="109" t="s">
        <v>150</v>
      </c>
      <c r="B158" s="55">
        <v>650</v>
      </c>
      <c r="C158" s="74">
        <v>10</v>
      </c>
      <c r="D158" s="75">
        <v>1</v>
      </c>
      <c r="E158" s="45" t="s">
        <v>71</v>
      </c>
      <c r="F158" s="55">
        <v>310</v>
      </c>
      <c r="G158" s="59">
        <v>60</v>
      </c>
      <c r="H158" s="59"/>
      <c r="I158" s="60"/>
      <c r="J158" s="59">
        <v>60</v>
      </c>
      <c r="K158" s="59"/>
      <c r="L158" s="60"/>
    </row>
    <row r="159" spans="1:12" ht="12.75">
      <c r="A159" s="43" t="s">
        <v>68</v>
      </c>
      <c r="B159" s="50">
        <v>650</v>
      </c>
      <c r="C159" s="52">
        <v>11</v>
      </c>
      <c r="D159" s="53">
        <v>0</v>
      </c>
      <c r="E159" s="50"/>
      <c r="F159" s="50"/>
      <c r="G159" s="51">
        <f>G160</f>
        <v>1716.2</v>
      </c>
      <c r="H159" s="51"/>
      <c r="I159" s="51"/>
      <c r="J159" s="51">
        <f>J160</f>
        <v>1716.2</v>
      </c>
      <c r="K159" s="51"/>
      <c r="L159" s="51"/>
    </row>
    <row r="160" spans="1:12" ht="12.75">
      <c r="A160" s="16" t="s">
        <v>16</v>
      </c>
      <c r="B160" s="55">
        <v>650</v>
      </c>
      <c r="C160" s="56">
        <v>11</v>
      </c>
      <c r="D160" s="57">
        <v>1</v>
      </c>
      <c r="E160" s="55"/>
      <c r="F160" s="55"/>
      <c r="G160" s="59">
        <f>G161</f>
        <v>1716.2</v>
      </c>
      <c r="H160" s="59"/>
      <c r="I160" s="60"/>
      <c r="J160" s="59">
        <f>J161</f>
        <v>1716.2</v>
      </c>
      <c r="K160" s="59"/>
      <c r="L160" s="60"/>
    </row>
    <row r="161" spans="1:12" ht="24">
      <c r="A161" s="12" t="s">
        <v>36</v>
      </c>
      <c r="B161" s="55">
        <v>650</v>
      </c>
      <c r="C161" s="56">
        <v>11</v>
      </c>
      <c r="D161" s="47" t="s">
        <v>28</v>
      </c>
      <c r="E161" s="55" t="s">
        <v>39</v>
      </c>
      <c r="F161" s="55"/>
      <c r="G161" s="59">
        <f>G162</f>
        <v>1716.2</v>
      </c>
      <c r="H161" s="59"/>
      <c r="I161" s="60"/>
      <c r="J161" s="59">
        <f>J162</f>
        <v>1716.2</v>
      </c>
      <c r="K161" s="59"/>
      <c r="L161" s="60"/>
    </row>
    <row r="162" spans="1:12" ht="38.25">
      <c r="A162" s="37" t="s">
        <v>113</v>
      </c>
      <c r="B162" s="55">
        <v>650</v>
      </c>
      <c r="C162" s="56">
        <v>11</v>
      </c>
      <c r="D162" s="57">
        <v>1</v>
      </c>
      <c r="E162" s="55" t="s">
        <v>52</v>
      </c>
      <c r="F162" s="55"/>
      <c r="G162" s="59">
        <f>G163+G166</f>
        <v>1716.2</v>
      </c>
      <c r="H162" s="59"/>
      <c r="I162" s="60"/>
      <c r="J162" s="59">
        <f>J163+J166</f>
        <v>1716.2</v>
      </c>
      <c r="K162" s="59"/>
      <c r="L162" s="60"/>
    </row>
    <row r="163" spans="1:12" ht="48">
      <c r="A163" s="16" t="s">
        <v>37</v>
      </c>
      <c r="B163" s="55">
        <v>650</v>
      </c>
      <c r="C163" s="56">
        <v>11</v>
      </c>
      <c r="D163" s="57">
        <v>1</v>
      </c>
      <c r="E163" s="55" t="s">
        <v>53</v>
      </c>
      <c r="F163" s="55"/>
      <c r="G163" s="59">
        <f>G164</f>
        <v>1701.2</v>
      </c>
      <c r="H163" s="59"/>
      <c r="I163" s="60"/>
      <c r="J163" s="59">
        <f>J164</f>
        <v>1701.2</v>
      </c>
      <c r="K163" s="59"/>
      <c r="L163" s="60"/>
    </row>
    <row r="164" spans="1:12" ht="36">
      <c r="A164" s="12" t="s">
        <v>82</v>
      </c>
      <c r="B164" s="55">
        <v>650</v>
      </c>
      <c r="C164" s="56">
        <v>11</v>
      </c>
      <c r="D164" s="57">
        <v>1</v>
      </c>
      <c r="E164" s="55" t="s">
        <v>53</v>
      </c>
      <c r="F164" s="55">
        <v>600</v>
      </c>
      <c r="G164" s="59">
        <f>G165</f>
        <v>1701.2</v>
      </c>
      <c r="H164" s="60"/>
      <c r="I164" s="60"/>
      <c r="J164" s="59">
        <f>J165</f>
        <v>1701.2</v>
      </c>
      <c r="K164" s="60"/>
      <c r="L164" s="60"/>
    </row>
    <row r="165" spans="1:12" ht="24">
      <c r="A165" s="14" t="s">
        <v>63</v>
      </c>
      <c r="B165" s="55">
        <v>650</v>
      </c>
      <c r="C165" s="56">
        <v>11</v>
      </c>
      <c r="D165" s="57">
        <v>1</v>
      </c>
      <c r="E165" s="55" t="s">
        <v>53</v>
      </c>
      <c r="F165" s="55">
        <v>610</v>
      </c>
      <c r="G165" s="59">
        <v>1701.2</v>
      </c>
      <c r="H165" s="60"/>
      <c r="I165" s="60"/>
      <c r="J165" s="59">
        <v>1701.2</v>
      </c>
      <c r="K165" s="60"/>
      <c r="L165" s="60"/>
    </row>
    <row r="166" spans="1:12" ht="24">
      <c r="A166" s="10" t="s">
        <v>114</v>
      </c>
      <c r="B166" s="55">
        <v>650</v>
      </c>
      <c r="C166" s="56">
        <v>11</v>
      </c>
      <c r="D166" s="57">
        <v>1</v>
      </c>
      <c r="E166" s="55" t="s">
        <v>54</v>
      </c>
      <c r="F166" s="55"/>
      <c r="G166" s="59">
        <f>G167</f>
        <v>15</v>
      </c>
      <c r="H166" s="59"/>
      <c r="I166" s="60"/>
      <c r="J166" s="59">
        <f>J167</f>
        <v>15</v>
      </c>
      <c r="K166" s="59"/>
      <c r="L166" s="60"/>
    </row>
    <row r="167" spans="1:12" ht="36">
      <c r="A167" s="10" t="s">
        <v>80</v>
      </c>
      <c r="B167" s="55">
        <v>650</v>
      </c>
      <c r="C167" s="56">
        <v>11</v>
      </c>
      <c r="D167" s="57">
        <v>1</v>
      </c>
      <c r="E167" s="55" t="s">
        <v>54</v>
      </c>
      <c r="F167" s="55">
        <v>200</v>
      </c>
      <c r="G167" s="59">
        <f>G168</f>
        <v>15</v>
      </c>
      <c r="H167" s="59"/>
      <c r="I167" s="60"/>
      <c r="J167" s="59">
        <f>J168</f>
        <v>15</v>
      </c>
      <c r="K167" s="59"/>
      <c r="L167" s="60"/>
    </row>
    <row r="168" spans="1:12" ht="36">
      <c r="A168" s="10" t="s">
        <v>32</v>
      </c>
      <c r="B168" s="55">
        <v>650</v>
      </c>
      <c r="C168" s="56">
        <v>11</v>
      </c>
      <c r="D168" s="57">
        <v>1</v>
      </c>
      <c r="E168" s="55" t="s">
        <v>54</v>
      </c>
      <c r="F168" s="55">
        <v>240</v>
      </c>
      <c r="G168" s="59">
        <v>15</v>
      </c>
      <c r="H168" s="59"/>
      <c r="I168" s="60"/>
      <c r="J168" s="59">
        <v>15</v>
      </c>
      <c r="K168" s="59"/>
      <c r="L168" s="60"/>
    </row>
    <row r="169" spans="1:12" ht="12.75">
      <c r="A169" s="17" t="s">
        <v>8</v>
      </c>
      <c r="B169" s="92"/>
      <c r="C169" s="92"/>
      <c r="D169" s="92"/>
      <c r="E169" s="92"/>
      <c r="F169" s="92"/>
      <c r="G169" s="91">
        <f>G12+G58+G67+G92+G114+G136+G152+G159</f>
        <v>28100.7</v>
      </c>
      <c r="H169" s="91">
        <f>H12+H58+H67+H92+H114+H136+H159+H152</f>
        <v>353.2</v>
      </c>
      <c r="I169" s="91">
        <f>I12+I58+I67+I92+I114+I136+I159</f>
        <v>294.7</v>
      </c>
      <c r="J169" s="91">
        <f>J12+J58+J67+J92+J114+J136+J152+J159</f>
        <v>28092.500000000004</v>
      </c>
      <c r="K169" s="91">
        <f>K12+K58+K67+K92+K114+K136+K159+K152</f>
        <v>362.2</v>
      </c>
      <c r="L169" s="91">
        <f>L12+L58+L67+L92+L114+L136+L159</f>
        <v>303.7</v>
      </c>
    </row>
  </sheetData>
  <sheetProtection/>
  <mergeCells count="6">
    <mergeCell ref="F4:J4"/>
    <mergeCell ref="H7:I7"/>
    <mergeCell ref="A6:K6"/>
    <mergeCell ref="H1:J1"/>
    <mergeCell ref="F2:J2"/>
    <mergeCell ref="F3:J3"/>
  </mergeCells>
  <printOptions/>
  <pageMargins left="0.3937007874015748" right="0.11811023622047245" top="0.5511811023622047" bottom="0.5511811023622047" header="0.31496062992125984" footer="0.31496062992125984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2021-11-09T12:58:01Z</cp:lastPrinted>
  <dcterms:created xsi:type="dcterms:W3CDTF">2007-10-01T08:39:13Z</dcterms:created>
  <dcterms:modified xsi:type="dcterms:W3CDTF">2021-11-30T05:32:06Z</dcterms:modified>
  <cp:category/>
  <cp:version/>
  <cp:contentType/>
  <cp:contentStatus/>
</cp:coreProperties>
</file>